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ngin\Desktop\"/>
    </mc:Choice>
  </mc:AlternateContent>
  <bookViews>
    <workbookView xWindow="0" yWindow="0" windowWidth="20235" windowHeight="715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2" i="1" l="1"/>
  <c r="B47" i="1" s="1"/>
  <c r="H25" i="1"/>
  <c r="B30" i="1" s="1"/>
  <c r="N20" i="1"/>
  <c r="N19" i="1"/>
  <c r="N18" i="1"/>
  <c r="N17" i="1"/>
  <c r="N16" i="1"/>
  <c r="N15" i="1"/>
  <c r="C15" i="1"/>
  <c r="F27" i="1" s="1"/>
  <c r="A13" i="1"/>
  <c r="N12" i="1"/>
  <c r="N11" i="1"/>
  <c r="N9" i="1"/>
  <c r="N8" i="1"/>
  <c r="H8" i="1"/>
  <c r="B13" i="1" s="1"/>
  <c r="N7" i="1"/>
  <c r="N6" i="1"/>
  <c r="N5" i="1"/>
  <c r="N4" i="1"/>
  <c r="D13" i="1" l="1"/>
  <c r="E13" i="1" s="1"/>
  <c r="C32" i="1"/>
  <c r="G29" i="1" s="1"/>
  <c r="A30" i="1"/>
  <c r="D30" i="1" s="1"/>
  <c r="E30" i="1" s="1"/>
  <c r="G12" i="1"/>
  <c r="D18" i="1"/>
  <c r="C20" i="1" s="1"/>
  <c r="G20" i="1" s="1"/>
  <c r="F44" i="1" l="1"/>
  <c r="D35" i="1"/>
  <c r="C37" i="1" s="1"/>
  <c r="G37" i="1" s="1"/>
  <c r="A47" i="1" l="1"/>
  <c r="D47" i="1" s="1"/>
  <c r="E47" i="1" s="1"/>
  <c r="C49" i="1" s="1"/>
  <c r="D52" i="1" s="1"/>
  <c r="C54" i="1" s="1"/>
  <c r="G54" i="1" s="1"/>
  <c r="G46" i="1" l="1"/>
</calcChain>
</file>

<file path=xl/sharedStrings.xml><?xml version="1.0" encoding="utf-8"?>
<sst xmlns="http://schemas.openxmlformats.org/spreadsheetml/2006/main" count="113" uniqueCount="66">
  <si>
    <t xml:space="preserve">50 mbar VE ALTI  BASINÇ KAYBI HESABI </t>
  </si>
  <si>
    <t>ANMA ÇAPI    (mm)</t>
  </si>
  <si>
    <t>DIŞ ÇAP         (mm)</t>
  </si>
  <si>
    <t>CİDAR KALINLIĞI      (mm)</t>
  </si>
  <si>
    <t>İÇ ÇAP   (mm)</t>
  </si>
  <si>
    <t>(31 m³/h üzeri debilerde bu formülasyon kullanılmaktadır)</t>
  </si>
  <si>
    <t>1/2"</t>
  </si>
  <si>
    <t>DN 15</t>
  </si>
  <si>
    <t>NO'LU HAT :</t>
  </si>
  <si>
    <t>3/4"</t>
  </si>
  <si>
    <t>DN 20</t>
  </si>
  <si>
    <t>1"</t>
  </si>
  <si>
    <t>DN 25</t>
  </si>
  <si>
    <t xml:space="preserve">Debi </t>
  </si>
  <si>
    <t>Q :</t>
  </si>
  <si>
    <t>m³/h</t>
  </si>
  <si>
    <r>
      <t>1</t>
    </r>
    <r>
      <rPr>
        <b/>
        <vertAlign val="superscript"/>
        <sz val="10"/>
        <color indexed="10"/>
        <rFont val="Arial TUR"/>
        <family val="2"/>
        <charset val="162"/>
      </rPr>
      <t xml:space="preserve"> 1/4"</t>
    </r>
  </si>
  <si>
    <t>DN 32</t>
  </si>
  <si>
    <t xml:space="preserve">Boru Uzunluğu </t>
  </si>
  <si>
    <t>L :</t>
  </si>
  <si>
    <t>mt.  =</t>
  </si>
  <si>
    <t>km</t>
  </si>
  <si>
    <r>
      <t xml:space="preserve">1 </t>
    </r>
    <r>
      <rPr>
        <b/>
        <vertAlign val="superscript"/>
        <sz val="10"/>
        <color indexed="10"/>
        <rFont val="Arial TUR"/>
        <family val="2"/>
        <charset val="162"/>
      </rPr>
      <t>1/2"</t>
    </r>
  </si>
  <si>
    <t>DN 40</t>
  </si>
  <si>
    <t>Boru Çapı</t>
  </si>
  <si>
    <t>D :</t>
  </si>
  <si>
    <t>mm</t>
  </si>
  <si>
    <t>2"</t>
  </si>
  <si>
    <t>DN 50</t>
  </si>
  <si>
    <t>Mutlak Giriş Basıncı</t>
  </si>
  <si>
    <r>
      <t>P</t>
    </r>
    <r>
      <rPr>
        <b/>
        <sz val="7"/>
        <rFont val="Arial Tur"/>
        <family val="2"/>
        <charset val="162"/>
      </rPr>
      <t xml:space="preserve">1 </t>
    </r>
    <r>
      <rPr>
        <b/>
        <sz val="11"/>
        <rFont val="Arial Tur"/>
        <family val="2"/>
        <charset val="162"/>
      </rPr>
      <t>:</t>
    </r>
  </si>
  <si>
    <t>bar</t>
  </si>
  <si>
    <r>
      <t xml:space="preserve">2 </t>
    </r>
    <r>
      <rPr>
        <b/>
        <vertAlign val="superscript"/>
        <sz val="10"/>
        <color indexed="10"/>
        <rFont val="Arial TUR"/>
        <family val="2"/>
        <charset val="162"/>
      </rPr>
      <t>1/2"</t>
    </r>
  </si>
  <si>
    <t>DN 65</t>
  </si>
  <si>
    <t>73.0 </t>
  </si>
  <si>
    <t>5.20 </t>
  </si>
  <si>
    <t>3"</t>
  </si>
  <si>
    <t>DN 80</t>
  </si>
  <si>
    <r>
      <t>P</t>
    </r>
    <r>
      <rPr>
        <b/>
        <vertAlign val="subscript"/>
        <sz val="11"/>
        <rFont val="Arial Tur"/>
        <family val="2"/>
        <charset val="162"/>
      </rPr>
      <t>1</t>
    </r>
    <r>
      <rPr>
        <b/>
        <sz val="11"/>
        <rFont val="Arial Tur"/>
        <family val="2"/>
        <charset val="162"/>
      </rPr>
      <t xml:space="preserve"> - P</t>
    </r>
    <r>
      <rPr>
        <b/>
        <vertAlign val="subscript"/>
        <sz val="11"/>
        <rFont val="Arial Tur"/>
        <family val="2"/>
        <charset val="162"/>
      </rPr>
      <t>2</t>
    </r>
    <r>
      <rPr>
        <b/>
        <sz val="11"/>
        <rFont val="Arial Tur"/>
        <family val="2"/>
        <charset val="162"/>
      </rPr>
      <t xml:space="preserve"> = 13,94 × (Q</t>
    </r>
    <r>
      <rPr>
        <b/>
        <vertAlign val="superscript"/>
        <sz val="11"/>
        <rFont val="Arial Tur"/>
        <family val="2"/>
        <charset val="162"/>
      </rPr>
      <t xml:space="preserve">1,82 </t>
    </r>
    <r>
      <rPr>
        <b/>
        <sz val="11"/>
        <rFont val="Arial Tur"/>
        <family val="2"/>
        <charset val="162"/>
      </rPr>
      <t>/ D</t>
    </r>
    <r>
      <rPr>
        <b/>
        <vertAlign val="superscript"/>
        <sz val="11"/>
        <rFont val="Arial Tur"/>
        <family val="2"/>
        <charset val="162"/>
      </rPr>
      <t>4,82</t>
    </r>
    <r>
      <rPr>
        <b/>
        <sz val="11"/>
        <rFont val="Arial Tur"/>
        <family val="2"/>
        <charset val="162"/>
      </rPr>
      <t xml:space="preserve">)x L </t>
    </r>
  </si>
  <si>
    <r>
      <t xml:space="preserve">P </t>
    </r>
    <r>
      <rPr>
        <b/>
        <vertAlign val="subscript"/>
        <sz val="12"/>
        <rFont val="Arial Tur"/>
        <family val="2"/>
        <charset val="162"/>
      </rPr>
      <t>R / L</t>
    </r>
    <r>
      <rPr>
        <b/>
        <sz val="11"/>
        <rFont val="Arial Tur"/>
        <family val="2"/>
        <charset val="162"/>
      </rPr>
      <t xml:space="preserve"> =    P1 –P2  =   </t>
    </r>
  </si>
  <si>
    <t>mbar</t>
  </si>
  <si>
    <t>4"</t>
  </si>
  <si>
    <t>DN 100</t>
  </si>
  <si>
    <t>5"</t>
  </si>
  <si>
    <t>DN 125</t>
  </si>
  <si>
    <t> 141.0</t>
  </si>
  <si>
    <r>
      <t>P</t>
    </r>
    <r>
      <rPr>
        <b/>
        <sz val="7"/>
        <rFont val="Arial Tur"/>
        <family val="2"/>
        <charset val="162"/>
      </rPr>
      <t xml:space="preserve">2 </t>
    </r>
    <r>
      <rPr>
        <b/>
        <sz val="11"/>
        <rFont val="Arial Tur"/>
        <family val="2"/>
        <charset val="162"/>
      </rPr>
      <t>=</t>
    </r>
  </si>
  <si>
    <t>6"</t>
  </si>
  <si>
    <t>DN 150</t>
  </si>
  <si>
    <t>8"</t>
  </si>
  <si>
    <t>DN 200</t>
  </si>
  <si>
    <t>w  =</t>
  </si>
  <si>
    <t xml:space="preserve"> 353.677 × Q / (D² × P2)</t>
  </si>
  <si>
    <t>10"</t>
  </si>
  <si>
    <t>DN 250</t>
  </si>
  <si>
    <t>12"</t>
  </si>
  <si>
    <t>DN 300</t>
  </si>
  <si>
    <t>16"</t>
  </si>
  <si>
    <t>DN 400</t>
  </si>
  <si>
    <r>
      <t xml:space="preserve">m/s     </t>
    </r>
    <r>
      <rPr>
        <b/>
        <sz val="11"/>
        <rFont val="Symbol"/>
        <family val="1"/>
        <charset val="2"/>
      </rPr>
      <t>£</t>
    </r>
  </si>
  <si>
    <t>m/s</t>
  </si>
  <si>
    <t>18"</t>
  </si>
  <si>
    <t>DN 450</t>
  </si>
  <si>
    <r>
      <t>P</t>
    </r>
    <r>
      <rPr>
        <b/>
        <vertAlign val="subscript"/>
        <sz val="11"/>
        <rFont val="Arial Tur"/>
        <family val="2"/>
        <charset val="162"/>
      </rPr>
      <t xml:space="preserve">1 </t>
    </r>
    <r>
      <rPr>
        <b/>
        <sz val="11"/>
        <rFont val="Arial Tur"/>
        <family val="2"/>
        <charset val="162"/>
      </rPr>
      <t>- P</t>
    </r>
    <r>
      <rPr>
        <b/>
        <vertAlign val="subscript"/>
        <sz val="11"/>
        <rFont val="Arial Tur"/>
        <family val="2"/>
        <charset val="162"/>
      </rPr>
      <t xml:space="preserve">2 </t>
    </r>
    <r>
      <rPr>
        <b/>
        <sz val="11"/>
        <rFont val="Arial Tur"/>
        <family val="2"/>
        <charset val="162"/>
      </rPr>
      <t xml:space="preserve"> = 13,94 × (Q</t>
    </r>
    <r>
      <rPr>
        <b/>
        <vertAlign val="superscript"/>
        <sz val="11"/>
        <rFont val="Arial Tur"/>
        <family val="2"/>
        <charset val="162"/>
      </rPr>
      <t xml:space="preserve">1,82 </t>
    </r>
    <r>
      <rPr>
        <b/>
        <sz val="11"/>
        <rFont val="Arial Tur"/>
        <family val="2"/>
        <charset val="162"/>
      </rPr>
      <t>/ D</t>
    </r>
    <r>
      <rPr>
        <b/>
        <vertAlign val="superscript"/>
        <sz val="11"/>
        <rFont val="Arial Tur"/>
        <family val="2"/>
        <charset val="162"/>
      </rPr>
      <t>4,82</t>
    </r>
    <r>
      <rPr>
        <b/>
        <sz val="11"/>
        <rFont val="Arial Tur"/>
        <family val="2"/>
        <charset val="162"/>
      </rPr>
      <t>) × L</t>
    </r>
  </si>
  <si>
    <r>
      <t>P</t>
    </r>
    <r>
      <rPr>
        <b/>
        <vertAlign val="subscript"/>
        <sz val="11"/>
        <rFont val="Arial Tur"/>
        <family val="2"/>
        <charset val="162"/>
      </rPr>
      <t>1</t>
    </r>
    <r>
      <rPr>
        <b/>
        <sz val="11"/>
        <rFont val="Arial Tur"/>
        <family val="2"/>
        <charset val="162"/>
      </rPr>
      <t xml:space="preserve"> - P</t>
    </r>
    <r>
      <rPr>
        <b/>
        <vertAlign val="subscript"/>
        <sz val="11"/>
        <rFont val="Arial Tur"/>
        <family val="2"/>
        <charset val="162"/>
      </rPr>
      <t>2</t>
    </r>
    <r>
      <rPr>
        <b/>
        <sz val="11"/>
        <rFont val="Arial Tur"/>
        <family val="2"/>
        <charset val="162"/>
      </rPr>
      <t xml:space="preserve"> = 13,94 × (Q</t>
    </r>
    <r>
      <rPr>
        <b/>
        <vertAlign val="superscript"/>
        <sz val="11"/>
        <rFont val="Arial Tur"/>
        <family val="2"/>
        <charset val="162"/>
      </rPr>
      <t xml:space="preserve">1,82 </t>
    </r>
    <r>
      <rPr>
        <b/>
        <sz val="11"/>
        <rFont val="Arial Tur"/>
        <family val="2"/>
        <charset val="162"/>
      </rPr>
      <t>/ D</t>
    </r>
    <r>
      <rPr>
        <b/>
        <vertAlign val="superscript"/>
        <sz val="11"/>
        <rFont val="Arial Tur"/>
        <family val="2"/>
        <charset val="162"/>
      </rPr>
      <t>4,82</t>
    </r>
    <r>
      <rPr>
        <b/>
        <sz val="11"/>
        <rFont val="Arial Tur"/>
        <family val="2"/>
        <charset val="162"/>
      </rPr>
      <t>) × L</t>
    </r>
  </si>
  <si>
    <r>
      <t xml:space="preserve">m/s     </t>
    </r>
    <r>
      <rPr>
        <b/>
        <sz val="11"/>
        <color indexed="12"/>
        <rFont val="Symbol"/>
        <family val="1"/>
        <charset val="2"/>
      </rPr>
      <t>£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</si>
</sst>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\ _T_L"/>
    <numFmt numFmtId="165" formatCode="0.000000"/>
    <numFmt numFmtId="166" formatCode="0.0"/>
    <numFmt numFmtId="167" formatCode="0.000"/>
    <numFmt numFmtId="168" formatCode="0.00000"/>
    <numFmt numFmtId="169" formatCode="0.0000000"/>
    <numFmt numFmtId="170" formatCode="0.0000"/>
  </numFmts>
  <fonts count="24" x14ac:knownFonts="1">
    <font>
      <sz val="11"/>
      <color theme="1"/>
      <name val="Calibri"/>
      <family val="2"/>
      <charset val="162"/>
      <scheme val="minor"/>
    </font>
    <font>
      <sz val="11"/>
      <name val="Arial Tur"/>
      <family val="2"/>
      <charset val="162"/>
    </font>
    <font>
      <b/>
      <u/>
      <sz val="16"/>
      <color indexed="10"/>
      <name val="Arial Tur"/>
      <family val="2"/>
      <charset val="162"/>
    </font>
    <font>
      <b/>
      <sz val="20"/>
      <name val="Arial Tur"/>
      <family val="2"/>
      <charset val="162"/>
    </font>
    <font>
      <b/>
      <sz val="10"/>
      <name val="Times New Roman"/>
      <family val="1"/>
    </font>
    <font>
      <sz val="10"/>
      <name val="Courier"/>
    </font>
    <font>
      <sz val="20"/>
      <name val="Arial Tur"/>
      <family val="2"/>
      <charset val="162"/>
    </font>
    <font>
      <b/>
      <i/>
      <sz val="13"/>
      <name val="Arial Tur"/>
      <family val="2"/>
      <charset val="162"/>
    </font>
    <font>
      <b/>
      <sz val="10"/>
      <color indexed="10"/>
      <name val="Arial Tur"/>
      <family val="2"/>
      <charset val="162"/>
    </font>
    <font>
      <b/>
      <sz val="10"/>
      <color indexed="10"/>
      <name val="Courier"/>
      <family val="3"/>
    </font>
    <font>
      <sz val="10"/>
      <name val="Arial"/>
      <family val="2"/>
    </font>
    <font>
      <b/>
      <sz val="10"/>
      <name val="Arial"/>
      <family val="2"/>
    </font>
    <font>
      <b/>
      <sz val="11"/>
      <color indexed="12"/>
      <name val="Arial Tur"/>
      <family val="2"/>
      <charset val="162"/>
    </font>
    <font>
      <b/>
      <sz val="11"/>
      <color indexed="13"/>
      <name val="Arial Tur"/>
      <family val="2"/>
      <charset val="162"/>
    </font>
    <font>
      <b/>
      <sz val="11"/>
      <name val="Arial Tur"/>
      <family val="2"/>
      <charset val="162"/>
    </font>
    <font>
      <b/>
      <sz val="11"/>
      <color indexed="14"/>
      <name val="Arial Tur"/>
      <family val="2"/>
      <charset val="162"/>
    </font>
    <font>
      <b/>
      <vertAlign val="superscript"/>
      <sz val="10"/>
      <color indexed="10"/>
      <name val="Arial TUR"/>
      <family val="2"/>
      <charset val="162"/>
    </font>
    <font>
      <b/>
      <sz val="7"/>
      <name val="Arial Tur"/>
      <family val="2"/>
      <charset val="162"/>
    </font>
    <font>
      <sz val="7"/>
      <name val="Arial Tur"/>
      <family val="2"/>
      <charset val="162"/>
    </font>
    <font>
      <b/>
      <vertAlign val="subscript"/>
      <sz val="11"/>
      <name val="Arial Tur"/>
      <family val="2"/>
      <charset val="162"/>
    </font>
    <font>
      <b/>
      <vertAlign val="superscript"/>
      <sz val="11"/>
      <name val="Arial Tur"/>
      <family val="2"/>
      <charset val="162"/>
    </font>
    <font>
      <b/>
      <vertAlign val="subscript"/>
      <sz val="12"/>
      <name val="Arial Tur"/>
      <family val="2"/>
      <charset val="162"/>
    </font>
    <font>
      <b/>
      <sz val="11"/>
      <name val="Symbol"/>
      <family val="1"/>
      <charset val="2"/>
    </font>
    <font>
      <b/>
      <sz val="11"/>
      <color indexed="12"/>
      <name val="Symbol"/>
      <family val="1"/>
      <charset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 applyProtection="1"/>
    <xf numFmtId="0" fontId="2" fillId="3" borderId="0" xfId="0" applyFont="1" applyFill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 applyProtection="1"/>
    <xf numFmtId="164" fontId="1" fillId="0" borderId="0" xfId="0" applyNumberFormat="1" applyFont="1" applyAlignment="1" applyProtection="1">
      <alignment horizontal="center"/>
    </xf>
    <xf numFmtId="0" fontId="7" fillId="0" borderId="0" xfId="0" applyFont="1" applyProtection="1"/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left"/>
    </xf>
    <xf numFmtId="165" fontId="1" fillId="0" borderId="0" xfId="0" applyNumberFormat="1" applyFont="1" applyProtection="1"/>
    <xf numFmtId="0" fontId="8" fillId="0" borderId="6" xfId="0" applyFont="1" applyBorder="1" applyAlignment="1" applyProtection="1">
      <alignment horizontal="center" vertical="center"/>
    </xf>
    <xf numFmtId="0" fontId="9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0" fontId="11" fillId="2" borderId="10" xfId="0" applyFont="1" applyFill="1" applyBorder="1" applyAlignment="1">
      <alignment horizontal="center" wrapText="1"/>
    </xf>
    <xf numFmtId="0" fontId="9" fillId="0" borderId="0" xfId="0" applyFont="1"/>
    <xf numFmtId="1" fontId="12" fillId="4" borderId="11" xfId="0" applyNumberFormat="1" applyFont="1" applyFill="1" applyBorder="1" applyAlignment="1" applyProtection="1">
      <alignment horizontal="center"/>
      <protection locked="0"/>
    </xf>
    <xf numFmtId="0" fontId="12" fillId="4" borderId="11" xfId="0" applyFont="1" applyFill="1" applyBorder="1" applyProtection="1"/>
    <xf numFmtId="0" fontId="12" fillId="4" borderId="11" xfId="0" applyFont="1" applyFill="1" applyBorder="1" applyAlignment="1" applyProtection="1">
      <alignment horizontal="center"/>
    </xf>
    <xf numFmtId="0" fontId="13" fillId="4" borderId="11" xfId="0" applyFont="1" applyFill="1" applyBorder="1" applyAlignment="1" applyProtection="1">
      <alignment horizontal="left"/>
    </xf>
    <xf numFmtId="0" fontId="13" fillId="4" borderId="11" xfId="0" applyFont="1" applyFill="1" applyBorder="1" applyProtection="1"/>
    <xf numFmtId="165" fontId="13" fillId="4" borderId="11" xfId="0" applyNumberFormat="1" applyFont="1" applyFill="1" applyBorder="1" applyProtection="1"/>
    <xf numFmtId="0" fontId="13" fillId="0" borderId="0" xfId="0" applyFont="1" applyFill="1" applyBorder="1" applyProtection="1"/>
    <xf numFmtId="0" fontId="8" fillId="0" borderId="12" xfId="0" applyFont="1" applyBorder="1" applyAlignment="1" applyProtection="1">
      <alignment horizontal="center" vertical="center"/>
    </xf>
    <xf numFmtId="0" fontId="9" fillId="0" borderId="13" xfId="0" applyFont="1" applyBorder="1" applyAlignment="1">
      <alignment horizontal="center"/>
    </xf>
    <xf numFmtId="0" fontId="10" fillId="0" borderId="14" xfId="0" applyFont="1" applyBorder="1" applyAlignment="1">
      <alignment horizontal="center" wrapText="1"/>
    </xf>
    <xf numFmtId="0" fontId="10" fillId="0" borderId="15" xfId="0" applyFont="1" applyBorder="1" applyAlignment="1">
      <alignment horizontal="center" wrapText="1"/>
    </xf>
    <xf numFmtId="0" fontId="11" fillId="2" borderId="16" xfId="0" applyFont="1" applyFill="1" applyBorder="1" applyAlignment="1">
      <alignment horizontal="center" wrapText="1"/>
    </xf>
    <xf numFmtId="0" fontId="14" fillId="0" borderId="0" xfId="0" applyFont="1" applyProtection="1"/>
    <xf numFmtId="164" fontId="14" fillId="0" borderId="0" xfId="0" applyNumberFormat="1" applyFont="1" applyAlignment="1" applyProtection="1">
      <alignment horizontal="center"/>
    </xf>
    <xf numFmtId="0" fontId="14" fillId="0" borderId="0" xfId="0" applyFont="1" applyAlignment="1" applyProtection="1">
      <alignment horizontal="left"/>
    </xf>
    <xf numFmtId="166" fontId="15" fillId="0" borderId="0" xfId="0" applyNumberFormat="1" applyFont="1" applyAlignment="1" applyProtection="1">
      <alignment horizontal="left"/>
      <protection locked="0"/>
    </xf>
    <xf numFmtId="165" fontId="14" fillId="0" borderId="0" xfId="0" applyNumberFormat="1" applyFont="1" applyProtection="1"/>
    <xf numFmtId="1" fontId="15" fillId="0" borderId="0" xfId="0" applyNumberFormat="1" applyFont="1" applyAlignment="1" applyProtection="1">
      <alignment horizontal="left"/>
      <protection locked="0"/>
    </xf>
    <xf numFmtId="167" fontId="14" fillId="0" borderId="0" xfId="0" applyNumberFormat="1" applyFont="1" applyAlignment="1" applyProtection="1">
      <alignment horizontal="left"/>
    </xf>
    <xf numFmtId="2" fontId="15" fillId="0" borderId="0" xfId="0" applyNumberFormat="1" applyFont="1" applyAlignment="1" applyProtection="1">
      <alignment horizontal="left"/>
      <protection locked="0"/>
    </xf>
    <xf numFmtId="167" fontId="15" fillId="0" borderId="0" xfId="0" applyNumberFormat="1" applyFont="1" applyAlignment="1" applyProtection="1">
      <alignment horizontal="left"/>
    </xf>
    <xf numFmtId="2" fontId="18" fillId="0" borderId="0" xfId="0" applyNumberFormat="1" applyFont="1" applyAlignment="1" applyProtection="1">
      <alignment horizontal="center" vertical="top"/>
    </xf>
    <xf numFmtId="49" fontId="14" fillId="0" borderId="0" xfId="0" applyNumberFormat="1" applyFont="1" applyAlignment="1" applyProtection="1">
      <alignment horizontal="left"/>
    </xf>
    <xf numFmtId="2" fontId="18" fillId="0" borderId="0" xfId="0" applyNumberFormat="1" applyFont="1" applyAlignment="1" applyProtection="1">
      <alignment horizontal="left" vertical="top"/>
    </xf>
    <xf numFmtId="0" fontId="14" fillId="3" borderId="0" xfId="0" applyFont="1" applyFill="1" applyAlignment="1" applyProtection="1">
      <alignment horizontal="left"/>
    </xf>
    <xf numFmtId="168" fontId="1" fillId="3" borderId="0" xfId="0" applyNumberFormat="1" applyFont="1" applyFill="1" applyAlignment="1" applyProtection="1">
      <alignment horizontal="left"/>
    </xf>
    <xf numFmtId="167" fontId="12" fillId="3" borderId="0" xfId="0" applyNumberFormat="1" applyFont="1" applyFill="1" applyAlignment="1" applyProtection="1">
      <alignment horizontal="center"/>
    </xf>
    <xf numFmtId="0" fontId="14" fillId="3" borderId="0" xfId="0" applyFont="1" applyFill="1" applyProtection="1"/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2" fontId="1" fillId="0" borderId="0" xfId="0" applyNumberFormat="1" applyFont="1" applyAlignment="1" applyProtection="1">
      <alignment horizontal="center"/>
    </xf>
    <xf numFmtId="169" fontId="1" fillId="0" borderId="0" xfId="0" applyNumberFormat="1" applyFont="1" applyAlignment="1" applyProtection="1">
      <alignment horizontal="centerContinuous"/>
    </xf>
    <xf numFmtId="168" fontId="1" fillId="0" borderId="0" xfId="0" applyNumberFormat="1" applyFont="1" applyProtection="1"/>
    <xf numFmtId="167" fontId="1" fillId="0" borderId="0" xfId="0" applyNumberFormat="1" applyFont="1" applyAlignment="1" applyProtection="1">
      <alignment horizontal="left"/>
    </xf>
    <xf numFmtId="170" fontId="14" fillId="0" borderId="0" xfId="0" applyNumberFormat="1" applyFont="1" applyAlignment="1" applyProtection="1">
      <alignment horizontal="right"/>
    </xf>
    <xf numFmtId="0" fontId="14" fillId="0" borderId="0" xfId="0" applyFont="1" applyAlignment="1" applyProtection="1">
      <alignment horizontal="center"/>
    </xf>
    <xf numFmtId="167" fontId="1" fillId="0" borderId="0" xfId="0" applyNumberFormat="1" applyFont="1" applyProtection="1"/>
    <xf numFmtId="164" fontId="1" fillId="0" borderId="0" xfId="0" applyNumberFormat="1" applyFont="1" applyAlignment="1" applyProtection="1">
      <alignment horizontal="center" vertical="center"/>
    </xf>
    <xf numFmtId="0" fontId="14" fillId="5" borderId="17" xfId="0" applyFont="1" applyFill="1" applyBorder="1" applyAlignment="1" applyProtection="1">
      <alignment vertical="center"/>
    </xf>
    <xf numFmtId="166" fontId="14" fillId="5" borderId="17" xfId="0" applyNumberFormat="1" applyFont="1" applyFill="1" applyBorder="1" applyAlignment="1" applyProtection="1">
      <alignment horizontal="right" vertical="center"/>
    </xf>
    <xf numFmtId="1" fontId="14" fillId="5" borderId="17" xfId="0" applyNumberFormat="1" applyFont="1" applyFill="1" applyBorder="1" applyAlignment="1" applyProtection="1">
      <alignment horizontal="left" vertical="center"/>
    </xf>
    <xf numFmtId="165" fontId="14" fillId="5" borderId="17" xfId="0" applyNumberFormat="1" applyFont="1" applyFill="1" applyBorder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0" fontId="8" fillId="0" borderId="18" xfId="0" applyFont="1" applyBorder="1" applyAlignment="1" applyProtection="1">
      <alignment horizontal="center" vertical="center"/>
    </xf>
    <xf numFmtId="0" fontId="9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 wrapText="1"/>
    </xf>
    <xf numFmtId="0" fontId="10" fillId="0" borderId="21" xfId="0" applyFont="1" applyBorder="1" applyAlignment="1">
      <alignment horizontal="center" wrapText="1"/>
    </xf>
    <xf numFmtId="0" fontId="11" fillId="2" borderId="22" xfId="0" applyFont="1" applyFill="1" applyBorder="1" applyAlignment="1">
      <alignment horizontal="center" wrapText="1"/>
    </xf>
    <xf numFmtId="0" fontId="12" fillId="4" borderId="11" xfId="0" applyFont="1" applyFill="1" applyBorder="1" applyAlignment="1" applyProtection="1">
      <alignment horizontal="left"/>
    </xf>
    <xf numFmtId="0" fontId="14" fillId="4" borderId="11" xfId="0" applyFont="1" applyFill="1" applyBorder="1" applyProtection="1"/>
    <xf numFmtId="165" fontId="14" fillId="4" borderId="11" xfId="0" applyNumberFormat="1" applyFont="1" applyFill="1" applyBorder="1" applyProtection="1"/>
    <xf numFmtId="0" fontId="14" fillId="0" borderId="0" xfId="0" applyFont="1" applyFill="1" applyBorder="1" applyProtection="1"/>
    <xf numFmtId="167" fontId="14" fillId="0" borderId="0" xfId="0" applyNumberFormat="1" applyFont="1" applyProtection="1"/>
    <xf numFmtId="170" fontId="15" fillId="0" borderId="0" xfId="0" applyNumberFormat="1" applyFont="1" applyAlignment="1" applyProtection="1">
      <alignment horizontal="left"/>
    </xf>
    <xf numFmtId="168" fontId="1" fillId="3" borderId="0" xfId="0" applyNumberFormat="1" applyFont="1" applyFill="1" applyProtection="1"/>
    <xf numFmtId="167" fontId="12" fillId="3" borderId="0" xfId="0" applyNumberFormat="1" applyFont="1" applyFill="1" applyAlignment="1" applyProtection="1">
      <alignment horizontal="left"/>
    </xf>
    <xf numFmtId="0" fontId="1" fillId="3" borderId="0" xfId="0" applyFont="1" applyFill="1" applyProtection="1"/>
    <xf numFmtId="170" fontId="14" fillId="0" borderId="0" xfId="0" applyNumberFormat="1" applyFont="1" applyAlignment="1" applyProtection="1">
      <alignment horizontal="center"/>
    </xf>
    <xf numFmtId="165" fontId="12" fillId="4" borderId="11" xfId="0" applyNumberFormat="1" applyFont="1" applyFill="1" applyBorder="1" applyProtection="1"/>
    <xf numFmtId="0" fontId="12" fillId="0" borderId="0" xfId="0" applyFont="1" applyFill="1" applyBorder="1" applyProtection="1"/>
    <xf numFmtId="0" fontId="12" fillId="5" borderId="17" xfId="0" applyFont="1" applyFill="1" applyBorder="1" applyAlignment="1" applyProtection="1">
      <alignment vertical="center"/>
    </xf>
    <xf numFmtId="166" fontId="12" fillId="5" borderId="17" xfId="0" applyNumberFormat="1" applyFont="1" applyFill="1" applyBorder="1" applyAlignment="1" applyProtection="1">
      <alignment horizontal="right" vertical="center"/>
    </xf>
    <xf numFmtId="1" fontId="12" fillId="5" borderId="17" xfId="0" applyNumberFormat="1" applyFont="1" applyFill="1" applyBorder="1" applyAlignment="1" applyProtection="1">
      <alignment horizontal="left" vertical="center"/>
    </xf>
    <xf numFmtId="165" fontId="12" fillId="5" borderId="17" xfId="0" applyNumberFormat="1" applyFont="1" applyFill="1" applyBorder="1" applyAlignment="1" applyProtection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5"/>
  <sheetViews>
    <sheetView tabSelected="1" workbookViewId="0">
      <selection activeCell="F7" sqref="F7"/>
    </sheetView>
  </sheetViews>
  <sheetFormatPr defaultRowHeight="14.25" x14ac:dyDescent="0.2"/>
  <cols>
    <col min="1" max="1" width="2.5703125" style="1" customWidth="1"/>
    <col min="2" max="2" width="9.140625" style="1"/>
    <col min="3" max="3" width="11" style="1" bestFit="1" customWidth="1"/>
    <col min="4" max="4" width="9.42578125" style="1" customWidth="1"/>
    <col min="5" max="5" width="9" style="14" customWidth="1"/>
    <col min="6" max="6" width="9.28515625" style="1" customWidth="1"/>
    <col min="7" max="8" width="7.42578125" style="1" customWidth="1"/>
    <col min="9" max="9" width="4.140625" style="1" customWidth="1"/>
    <col min="10" max="10" width="5.7109375" style="1" customWidth="1"/>
    <col min="11" max="12" width="9.140625" style="1"/>
    <col min="13" max="13" width="12.28515625" style="1" customWidth="1"/>
    <col min="14" max="256" width="9.140625" style="1"/>
    <col min="257" max="257" width="2.5703125" style="1" customWidth="1"/>
    <col min="258" max="258" width="9.140625" style="1"/>
    <col min="259" max="259" width="11" style="1" bestFit="1" customWidth="1"/>
    <col min="260" max="260" width="9.42578125" style="1" customWidth="1"/>
    <col min="261" max="261" width="9" style="1" customWidth="1"/>
    <col min="262" max="262" width="9.28515625" style="1" customWidth="1"/>
    <col min="263" max="264" width="7.42578125" style="1" customWidth="1"/>
    <col min="265" max="265" width="4.140625" style="1" customWidth="1"/>
    <col min="266" max="266" width="5.7109375" style="1" customWidth="1"/>
    <col min="267" max="268" width="9.140625" style="1"/>
    <col min="269" max="269" width="12.28515625" style="1" customWidth="1"/>
    <col min="270" max="512" width="9.140625" style="1"/>
    <col min="513" max="513" width="2.5703125" style="1" customWidth="1"/>
    <col min="514" max="514" width="9.140625" style="1"/>
    <col min="515" max="515" width="11" style="1" bestFit="1" customWidth="1"/>
    <col min="516" max="516" width="9.42578125" style="1" customWidth="1"/>
    <col min="517" max="517" width="9" style="1" customWidth="1"/>
    <col min="518" max="518" width="9.28515625" style="1" customWidth="1"/>
    <col min="519" max="520" width="7.42578125" style="1" customWidth="1"/>
    <col min="521" max="521" width="4.140625" style="1" customWidth="1"/>
    <col min="522" max="522" width="5.7109375" style="1" customWidth="1"/>
    <col min="523" max="524" width="9.140625" style="1"/>
    <col min="525" max="525" width="12.28515625" style="1" customWidth="1"/>
    <col min="526" max="768" width="9.140625" style="1"/>
    <col min="769" max="769" width="2.5703125" style="1" customWidth="1"/>
    <col min="770" max="770" width="9.140625" style="1"/>
    <col min="771" max="771" width="11" style="1" bestFit="1" customWidth="1"/>
    <col min="772" max="772" width="9.42578125" style="1" customWidth="1"/>
    <col min="773" max="773" width="9" style="1" customWidth="1"/>
    <col min="774" max="774" width="9.28515625" style="1" customWidth="1"/>
    <col min="775" max="776" width="7.42578125" style="1" customWidth="1"/>
    <col min="777" max="777" width="4.140625" style="1" customWidth="1"/>
    <col min="778" max="778" width="5.7109375" style="1" customWidth="1"/>
    <col min="779" max="780" width="9.140625" style="1"/>
    <col min="781" max="781" width="12.28515625" style="1" customWidth="1"/>
    <col min="782" max="1024" width="9.140625" style="1"/>
    <col min="1025" max="1025" width="2.5703125" style="1" customWidth="1"/>
    <col min="1026" max="1026" width="9.140625" style="1"/>
    <col min="1027" max="1027" width="11" style="1" bestFit="1" customWidth="1"/>
    <col min="1028" max="1028" width="9.42578125" style="1" customWidth="1"/>
    <col min="1029" max="1029" width="9" style="1" customWidth="1"/>
    <col min="1030" max="1030" width="9.28515625" style="1" customWidth="1"/>
    <col min="1031" max="1032" width="7.42578125" style="1" customWidth="1"/>
    <col min="1033" max="1033" width="4.140625" style="1" customWidth="1"/>
    <col min="1034" max="1034" width="5.7109375" style="1" customWidth="1"/>
    <col min="1035" max="1036" width="9.140625" style="1"/>
    <col min="1037" max="1037" width="12.28515625" style="1" customWidth="1"/>
    <col min="1038" max="1280" width="9.140625" style="1"/>
    <col min="1281" max="1281" width="2.5703125" style="1" customWidth="1"/>
    <col min="1282" max="1282" width="9.140625" style="1"/>
    <col min="1283" max="1283" width="11" style="1" bestFit="1" customWidth="1"/>
    <col min="1284" max="1284" width="9.42578125" style="1" customWidth="1"/>
    <col min="1285" max="1285" width="9" style="1" customWidth="1"/>
    <col min="1286" max="1286" width="9.28515625" style="1" customWidth="1"/>
    <col min="1287" max="1288" width="7.42578125" style="1" customWidth="1"/>
    <col min="1289" max="1289" width="4.140625" style="1" customWidth="1"/>
    <col min="1290" max="1290" width="5.7109375" style="1" customWidth="1"/>
    <col min="1291" max="1292" width="9.140625" style="1"/>
    <col min="1293" max="1293" width="12.28515625" style="1" customWidth="1"/>
    <col min="1294" max="1536" width="9.140625" style="1"/>
    <col min="1537" max="1537" width="2.5703125" style="1" customWidth="1"/>
    <col min="1538" max="1538" width="9.140625" style="1"/>
    <col min="1539" max="1539" width="11" style="1" bestFit="1" customWidth="1"/>
    <col min="1540" max="1540" width="9.42578125" style="1" customWidth="1"/>
    <col min="1541" max="1541" width="9" style="1" customWidth="1"/>
    <col min="1542" max="1542" width="9.28515625" style="1" customWidth="1"/>
    <col min="1543" max="1544" width="7.42578125" style="1" customWidth="1"/>
    <col min="1545" max="1545" width="4.140625" style="1" customWidth="1"/>
    <col min="1546" max="1546" width="5.7109375" style="1" customWidth="1"/>
    <col min="1547" max="1548" width="9.140625" style="1"/>
    <col min="1549" max="1549" width="12.28515625" style="1" customWidth="1"/>
    <col min="1550" max="1792" width="9.140625" style="1"/>
    <col min="1793" max="1793" width="2.5703125" style="1" customWidth="1"/>
    <col min="1794" max="1794" width="9.140625" style="1"/>
    <col min="1795" max="1795" width="11" style="1" bestFit="1" customWidth="1"/>
    <col min="1796" max="1796" width="9.42578125" style="1" customWidth="1"/>
    <col min="1797" max="1797" width="9" style="1" customWidth="1"/>
    <col min="1798" max="1798" width="9.28515625" style="1" customWidth="1"/>
    <col min="1799" max="1800" width="7.42578125" style="1" customWidth="1"/>
    <col min="1801" max="1801" width="4.140625" style="1" customWidth="1"/>
    <col min="1802" max="1802" width="5.7109375" style="1" customWidth="1"/>
    <col min="1803" max="1804" width="9.140625" style="1"/>
    <col min="1805" max="1805" width="12.28515625" style="1" customWidth="1"/>
    <col min="1806" max="2048" width="9.140625" style="1"/>
    <col min="2049" max="2049" width="2.5703125" style="1" customWidth="1"/>
    <col min="2050" max="2050" width="9.140625" style="1"/>
    <col min="2051" max="2051" width="11" style="1" bestFit="1" customWidth="1"/>
    <col min="2052" max="2052" width="9.42578125" style="1" customWidth="1"/>
    <col min="2053" max="2053" width="9" style="1" customWidth="1"/>
    <col min="2054" max="2054" width="9.28515625" style="1" customWidth="1"/>
    <col min="2055" max="2056" width="7.42578125" style="1" customWidth="1"/>
    <col min="2057" max="2057" width="4.140625" style="1" customWidth="1"/>
    <col min="2058" max="2058" width="5.7109375" style="1" customWidth="1"/>
    <col min="2059" max="2060" width="9.140625" style="1"/>
    <col min="2061" max="2061" width="12.28515625" style="1" customWidth="1"/>
    <col min="2062" max="2304" width="9.140625" style="1"/>
    <col min="2305" max="2305" width="2.5703125" style="1" customWidth="1"/>
    <col min="2306" max="2306" width="9.140625" style="1"/>
    <col min="2307" max="2307" width="11" style="1" bestFit="1" customWidth="1"/>
    <col min="2308" max="2308" width="9.42578125" style="1" customWidth="1"/>
    <col min="2309" max="2309" width="9" style="1" customWidth="1"/>
    <col min="2310" max="2310" width="9.28515625" style="1" customWidth="1"/>
    <col min="2311" max="2312" width="7.42578125" style="1" customWidth="1"/>
    <col min="2313" max="2313" width="4.140625" style="1" customWidth="1"/>
    <col min="2314" max="2314" width="5.7109375" style="1" customWidth="1"/>
    <col min="2315" max="2316" width="9.140625" style="1"/>
    <col min="2317" max="2317" width="12.28515625" style="1" customWidth="1"/>
    <col min="2318" max="2560" width="9.140625" style="1"/>
    <col min="2561" max="2561" width="2.5703125" style="1" customWidth="1"/>
    <col min="2562" max="2562" width="9.140625" style="1"/>
    <col min="2563" max="2563" width="11" style="1" bestFit="1" customWidth="1"/>
    <col min="2564" max="2564" width="9.42578125" style="1" customWidth="1"/>
    <col min="2565" max="2565" width="9" style="1" customWidth="1"/>
    <col min="2566" max="2566" width="9.28515625" style="1" customWidth="1"/>
    <col min="2567" max="2568" width="7.42578125" style="1" customWidth="1"/>
    <col min="2569" max="2569" width="4.140625" style="1" customWidth="1"/>
    <col min="2570" max="2570" width="5.7109375" style="1" customWidth="1"/>
    <col min="2571" max="2572" width="9.140625" style="1"/>
    <col min="2573" max="2573" width="12.28515625" style="1" customWidth="1"/>
    <col min="2574" max="2816" width="9.140625" style="1"/>
    <col min="2817" max="2817" width="2.5703125" style="1" customWidth="1"/>
    <col min="2818" max="2818" width="9.140625" style="1"/>
    <col min="2819" max="2819" width="11" style="1" bestFit="1" customWidth="1"/>
    <col min="2820" max="2820" width="9.42578125" style="1" customWidth="1"/>
    <col min="2821" max="2821" width="9" style="1" customWidth="1"/>
    <col min="2822" max="2822" width="9.28515625" style="1" customWidth="1"/>
    <col min="2823" max="2824" width="7.42578125" style="1" customWidth="1"/>
    <col min="2825" max="2825" width="4.140625" style="1" customWidth="1"/>
    <col min="2826" max="2826" width="5.7109375" style="1" customWidth="1"/>
    <col min="2827" max="2828" width="9.140625" style="1"/>
    <col min="2829" max="2829" width="12.28515625" style="1" customWidth="1"/>
    <col min="2830" max="3072" width="9.140625" style="1"/>
    <col min="3073" max="3073" width="2.5703125" style="1" customWidth="1"/>
    <col min="3074" max="3074" width="9.140625" style="1"/>
    <col min="3075" max="3075" width="11" style="1" bestFit="1" customWidth="1"/>
    <col min="3076" max="3076" width="9.42578125" style="1" customWidth="1"/>
    <col min="3077" max="3077" width="9" style="1" customWidth="1"/>
    <col min="3078" max="3078" width="9.28515625" style="1" customWidth="1"/>
    <col min="3079" max="3080" width="7.42578125" style="1" customWidth="1"/>
    <col min="3081" max="3081" width="4.140625" style="1" customWidth="1"/>
    <col min="3082" max="3082" width="5.7109375" style="1" customWidth="1"/>
    <col min="3083" max="3084" width="9.140625" style="1"/>
    <col min="3085" max="3085" width="12.28515625" style="1" customWidth="1"/>
    <col min="3086" max="3328" width="9.140625" style="1"/>
    <col min="3329" max="3329" width="2.5703125" style="1" customWidth="1"/>
    <col min="3330" max="3330" width="9.140625" style="1"/>
    <col min="3331" max="3331" width="11" style="1" bestFit="1" customWidth="1"/>
    <col min="3332" max="3332" width="9.42578125" style="1" customWidth="1"/>
    <col min="3333" max="3333" width="9" style="1" customWidth="1"/>
    <col min="3334" max="3334" width="9.28515625" style="1" customWidth="1"/>
    <col min="3335" max="3336" width="7.42578125" style="1" customWidth="1"/>
    <col min="3337" max="3337" width="4.140625" style="1" customWidth="1"/>
    <col min="3338" max="3338" width="5.7109375" style="1" customWidth="1"/>
    <col min="3339" max="3340" width="9.140625" style="1"/>
    <col min="3341" max="3341" width="12.28515625" style="1" customWidth="1"/>
    <col min="3342" max="3584" width="9.140625" style="1"/>
    <col min="3585" max="3585" width="2.5703125" style="1" customWidth="1"/>
    <col min="3586" max="3586" width="9.140625" style="1"/>
    <col min="3587" max="3587" width="11" style="1" bestFit="1" customWidth="1"/>
    <col min="3588" max="3588" width="9.42578125" style="1" customWidth="1"/>
    <col min="3589" max="3589" width="9" style="1" customWidth="1"/>
    <col min="3590" max="3590" width="9.28515625" style="1" customWidth="1"/>
    <col min="3591" max="3592" width="7.42578125" style="1" customWidth="1"/>
    <col min="3593" max="3593" width="4.140625" style="1" customWidth="1"/>
    <col min="3594" max="3594" width="5.7109375" style="1" customWidth="1"/>
    <col min="3595" max="3596" width="9.140625" style="1"/>
    <col min="3597" max="3597" width="12.28515625" style="1" customWidth="1"/>
    <col min="3598" max="3840" width="9.140625" style="1"/>
    <col min="3841" max="3841" width="2.5703125" style="1" customWidth="1"/>
    <col min="3842" max="3842" width="9.140625" style="1"/>
    <col min="3843" max="3843" width="11" style="1" bestFit="1" customWidth="1"/>
    <col min="3844" max="3844" width="9.42578125" style="1" customWidth="1"/>
    <col min="3845" max="3845" width="9" style="1" customWidth="1"/>
    <col min="3846" max="3846" width="9.28515625" style="1" customWidth="1"/>
    <col min="3847" max="3848" width="7.42578125" style="1" customWidth="1"/>
    <col min="3849" max="3849" width="4.140625" style="1" customWidth="1"/>
    <col min="3850" max="3850" width="5.7109375" style="1" customWidth="1"/>
    <col min="3851" max="3852" width="9.140625" style="1"/>
    <col min="3853" max="3853" width="12.28515625" style="1" customWidth="1"/>
    <col min="3854" max="4096" width="9.140625" style="1"/>
    <col min="4097" max="4097" width="2.5703125" style="1" customWidth="1"/>
    <col min="4098" max="4098" width="9.140625" style="1"/>
    <col min="4099" max="4099" width="11" style="1" bestFit="1" customWidth="1"/>
    <col min="4100" max="4100" width="9.42578125" style="1" customWidth="1"/>
    <col min="4101" max="4101" width="9" style="1" customWidth="1"/>
    <col min="4102" max="4102" width="9.28515625" style="1" customWidth="1"/>
    <col min="4103" max="4104" width="7.42578125" style="1" customWidth="1"/>
    <col min="4105" max="4105" width="4.140625" style="1" customWidth="1"/>
    <col min="4106" max="4106" width="5.7109375" style="1" customWidth="1"/>
    <col min="4107" max="4108" width="9.140625" style="1"/>
    <col min="4109" max="4109" width="12.28515625" style="1" customWidth="1"/>
    <col min="4110" max="4352" width="9.140625" style="1"/>
    <col min="4353" max="4353" width="2.5703125" style="1" customWidth="1"/>
    <col min="4354" max="4354" width="9.140625" style="1"/>
    <col min="4355" max="4355" width="11" style="1" bestFit="1" customWidth="1"/>
    <col min="4356" max="4356" width="9.42578125" style="1" customWidth="1"/>
    <col min="4357" max="4357" width="9" style="1" customWidth="1"/>
    <col min="4358" max="4358" width="9.28515625" style="1" customWidth="1"/>
    <col min="4359" max="4360" width="7.42578125" style="1" customWidth="1"/>
    <col min="4361" max="4361" width="4.140625" style="1" customWidth="1"/>
    <col min="4362" max="4362" width="5.7109375" style="1" customWidth="1"/>
    <col min="4363" max="4364" width="9.140625" style="1"/>
    <col min="4365" max="4365" width="12.28515625" style="1" customWidth="1"/>
    <col min="4366" max="4608" width="9.140625" style="1"/>
    <col min="4609" max="4609" width="2.5703125" style="1" customWidth="1"/>
    <col min="4610" max="4610" width="9.140625" style="1"/>
    <col min="4611" max="4611" width="11" style="1" bestFit="1" customWidth="1"/>
    <col min="4612" max="4612" width="9.42578125" style="1" customWidth="1"/>
    <col min="4613" max="4613" width="9" style="1" customWidth="1"/>
    <col min="4614" max="4614" width="9.28515625" style="1" customWidth="1"/>
    <col min="4615" max="4616" width="7.42578125" style="1" customWidth="1"/>
    <col min="4617" max="4617" width="4.140625" style="1" customWidth="1"/>
    <col min="4618" max="4618" width="5.7109375" style="1" customWidth="1"/>
    <col min="4619" max="4620" width="9.140625" style="1"/>
    <col min="4621" max="4621" width="12.28515625" style="1" customWidth="1"/>
    <col min="4622" max="4864" width="9.140625" style="1"/>
    <col min="4865" max="4865" width="2.5703125" style="1" customWidth="1"/>
    <col min="4866" max="4866" width="9.140625" style="1"/>
    <col min="4867" max="4867" width="11" style="1" bestFit="1" customWidth="1"/>
    <col min="4868" max="4868" width="9.42578125" style="1" customWidth="1"/>
    <col min="4869" max="4869" width="9" style="1" customWidth="1"/>
    <col min="4870" max="4870" width="9.28515625" style="1" customWidth="1"/>
    <col min="4871" max="4872" width="7.42578125" style="1" customWidth="1"/>
    <col min="4873" max="4873" width="4.140625" style="1" customWidth="1"/>
    <col min="4874" max="4874" width="5.7109375" style="1" customWidth="1"/>
    <col min="4875" max="4876" width="9.140625" style="1"/>
    <col min="4877" max="4877" width="12.28515625" style="1" customWidth="1"/>
    <col min="4878" max="5120" width="9.140625" style="1"/>
    <col min="5121" max="5121" width="2.5703125" style="1" customWidth="1"/>
    <col min="5122" max="5122" width="9.140625" style="1"/>
    <col min="5123" max="5123" width="11" style="1" bestFit="1" customWidth="1"/>
    <col min="5124" max="5124" width="9.42578125" style="1" customWidth="1"/>
    <col min="5125" max="5125" width="9" style="1" customWidth="1"/>
    <col min="5126" max="5126" width="9.28515625" style="1" customWidth="1"/>
    <col min="5127" max="5128" width="7.42578125" style="1" customWidth="1"/>
    <col min="5129" max="5129" width="4.140625" style="1" customWidth="1"/>
    <col min="5130" max="5130" width="5.7109375" style="1" customWidth="1"/>
    <col min="5131" max="5132" width="9.140625" style="1"/>
    <col min="5133" max="5133" width="12.28515625" style="1" customWidth="1"/>
    <col min="5134" max="5376" width="9.140625" style="1"/>
    <col min="5377" max="5377" width="2.5703125" style="1" customWidth="1"/>
    <col min="5378" max="5378" width="9.140625" style="1"/>
    <col min="5379" max="5379" width="11" style="1" bestFit="1" customWidth="1"/>
    <col min="5380" max="5380" width="9.42578125" style="1" customWidth="1"/>
    <col min="5381" max="5381" width="9" style="1" customWidth="1"/>
    <col min="5382" max="5382" width="9.28515625" style="1" customWidth="1"/>
    <col min="5383" max="5384" width="7.42578125" style="1" customWidth="1"/>
    <col min="5385" max="5385" width="4.140625" style="1" customWidth="1"/>
    <col min="5386" max="5386" width="5.7109375" style="1" customWidth="1"/>
    <col min="5387" max="5388" width="9.140625" style="1"/>
    <col min="5389" max="5389" width="12.28515625" style="1" customWidth="1"/>
    <col min="5390" max="5632" width="9.140625" style="1"/>
    <col min="5633" max="5633" width="2.5703125" style="1" customWidth="1"/>
    <col min="5634" max="5634" width="9.140625" style="1"/>
    <col min="5635" max="5635" width="11" style="1" bestFit="1" customWidth="1"/>
    <col min="5636" max="5636" width="9.42578125" style="1" customWidth="1"/>
    <col min="5637" max="5637" width="9" style="1" customWidth="1"/>
    <col min="5638" max="5638" width="9.28515625" style="1" customWidth="1"/>
    <col min="5639" max="5640" width="7.42578125" style="1" customWidth="1"/>
    <col min="5641" max="5641" width="4.140625" style="1" customWidth="1"/>
    <col min="5642" max="5642" width="5.7109375" style="1" customWidth="1"/>
    <col min="5643" max="5644" width="9.140625" style="1"/>
    <col min="5645" max="5645" width="12.28515625" style="1" customWidth="1"/>
    <col min="5646" max="5888" width="9.140625" style="1"/>
    <col min="5889" max="5889" width="2.5703125" style="1" customWidth="1"/>
    <col min="5890" max="5890" width="9.140625" style="1"/>
    <col min="5891" max="5891" width="11" style="1" bestFit="1" customWidth="1"/>
    <col min="5892" max="5892" width="9.42578125" style="1" customWidth="1"/>
    <col min="5893" max="5893" width="9" style="1" customWidth="1"/>
    <col min="5894" max="5894" width="9.28515625" style="1" customWidth="1"/>
    <col min="5895" max="5896" width="7.42578125" style="1" customWidth="1"/>
    <col min="5897" max="5897" width="4.140625" style="1" customWidth="1"/>
    <col min="5898" max="5898" width="5.7109375" style="1" customWidth="1"/>
    <col min="5899" max="5900" width="9.140625" style="1"/>
    <col min="5901" max="5901" width="12.28515625" style="1" customWidth="1"/>
    <col min="5902" max="6144" width="9.140625" style="1"/>
    <col min="6145" max="6145" width="2.5703125" style="1" customWidth="1"/>
    <col min="6146" max="6146" width="9.140625" style="1"/>
    <col min="6147" max="6147" width="11" style="1" bestFit="1" customWidth="1"/>
    <col min="6148" max="6148" width="9.42578125" style="1" customWidth="1"/>
    <col min="6149" max="6149" width="9" style="1" customWidth="1"/>
    <col min="6150" max="6150" width="9.28515625" style="1" customWidth="1"/>
    <col min="6151" max="6152" width="7.42578125" style="1" customWidth="1"/>
    <col min="6153" max="6153" width="4.140625" style="1" customWidth="1"/>
    <col min="6154" max="6154" width="5.7109375" style="1" customWidth="1"/>
    <col min="6155" max="6156" width="9.140625" style="1"/>
    <col min="6157" max="6157" width="12.28515625" style="1" customWidth="1"/>
    <col min="6158" max="6400" width="9.140625" style="1"/>
    <col min="6401" max="6401" width="2.5703125" style="1" customWidth="1"/>
    <col min="6402" max="6402" width="9.140625" style="1"/>
    <col min="6403" max="6403" width="11" style="1" bestFit="1" customWidth="1"/>
    <col min="6404" max="6404" width="9.42578125" style="1" customWidth="1"/>
    <col min="6405" max="6405" width="9" style="1" customWidth="1"/>
    <col min="6406" max="6406" width="9.28515625" style="1" customWidth="1"/>
    <col min="6407" max="6408" width="7.42578125" style="1" customWidth="1"/>
    <col min="6409" max="6409" width="4.140625" style="1" customWidth="1"/>
    <col min="6410" max="6410" width="5.7109375" style="1" customWidth="1"/>
    <col min="6411" max="6412" width="9.140625" style="1"/>
    <col min="6413" max="6413" width="12.28515625" style="1" customWidth="1"/>
    <col min="6414" max="6656" width="9.140625" style="1"/>
    <col min="6657" max="6657" width="2.5703125" style="1" customWidth="1"/>
    <col min="6658" max="6658" width="9.140625" style="1"/>
    <col min="6659" max="6659" width="11" style="1" bestFit="1" customWidth="1"/>
    <col min="6660" max="6660" width="9.42578125" style="1" customWidth="1"/>
    <col min="6661" max="6661" width="9" style="1" customWidth="1"/>
    <col min="6662" max="6662" width="9.28515625" style="1" customWidth="1"/>
    <col min="6663" max="6664" width="7.42578125" style="1" customWidth="1"/>
    <col min="6665" max="6665" width="4.140625" style="1" customWidth="1"/>
    <col min="6666" max="6666" width="5.7109375" style="1" customWidth="1"/>
    <col min="6667" max="6668" width="9.140625" style="1"/>
    <col min="6669" max="6669" width="12.28515625" style="1" customWidth="1"/>
    <col min="6670" max="6912" width="9.140625" style="1"/>
    <col min="6913" max="6913" width="2.5703125" style="1" customWidth="1"/>
    <col min="6914" max="6914" width="9.140625" style="1"/>
    <col min="6915" max="6915" width="11" style="1" bestFit="1" customWidth="1"/>
    <col min="6916" max="6916" width="9.42578125" style="1" customWidth="1"/>
    <col min="6917" max="6917" width="9" style="1" customWidth="1"/>
    <col min="6918" max="6918" width="9.28515625" style="1" customWidth="1"/>
    <col min="6919" max="6920" width="7.42578125" style="1" customWidth="1"/>
    <col min="6921" max="6921" width="4.140625" style="1" customWidth="1"/>
    <col min="6922" max="6922" width="5.7109375" style="1" customWidth="1"/>
    <col min="6923" max="6924" width="9.140625" style="1"/>
    <col min="6925" max="6925" width="12.28515625" style="1" customWidth="1"/>
    <col min="6926" max="7168" width="9.140625" style="1"/>
    <col min="7169" max="7169" width="2.5703125" style="1" customWidth="1"/>
    <col min="7170" max="7170" width="9.140625" style="1"/>
    <col min="7171" max="7171" width="11" style="1" bestFit="1" customWidth="1"/>
    <col min="7172" max="7172" width="9.42578125" style="1" customWidth="1"/>
    <col min="7173" max="7173" width="9" style="1" customWidth="1"/>
    <col min="7174" max="7174" width="9.28515625" style="1" customWidth="1"/>
    <col min="7175" max="7176" width="7.42578125" style="1" customWidth="1"/>
    <col min="7177" max="7177" width="4.140625" style="1" customWidth="1"/>
    <col min="7178" max="7178" width="5.7109375" style="1" customWidth="1"/>
    <col min="7179" max="7180" width="9.140625" style="1"/>
    <col min="7181" max="7181" width="12.28515625" style="1" customWidth="1"/>
    <col min="7182" max="7424" width="9.140625" style="1"/>
    <col min="7425" max="7425" width="2.5703125" style="1" customWidth="1"/>
    <col min="7426" max="7426" width="9.140625" style="1"/>
    <col min="7427" max="7427" width="11" style="1" bestFit="1" customWidth="1"/>
    <col min="7428" max="7428" width="9.42578125" style="1" customWidth="1"/>
    <col min="7429" max="7429" width="9" style="1" customWidth="1"/>
    <col min="7430" max="7430" width="9.28515625" style="1" customWidth="1"/>
    <col min="7431" max="7432" width="7.42578125" style="1" customWidth="1"/>
    <col min="7433" max="7433" width="4.140625" style="1" customWidth="1"/>
    <col min="7434" max="7434" width="5.7109375" style="1" customWidth="1"/>
    <col min="7435" max="7436" width="9.140625" style="1"/>
    <col min="7437" max="7437" width="12.28515625" style="1" customWidth="1"/>
    <col min="7438" max="7680" width="9.140625" style="1"/>
    <col min="7681" max="7681" width="2.5703125" style="1" customWidth="1"/>
    <col min="7682" max="7682" width="9.140625" style="1"/>
    <col min="7683" max="7683" width="11" style="1" bestFit="1" customWidth="1"/>
    <col min="7684" max="7684" width="9.42578125" style="1" customWidth="1"/>
    <col min="7685" max="7685" width="9" style="1" customWidth="1"/>
    <col min="7686" max="7686" width="9.28515625" style="1" customWidth="1"/>
    <col min="7687" max="7688" width="7.42578125" style="1" customWidth="1"/>
    <col min="7689" max="7689" width="4.140625" style="1" customWidth="1"/>
    <col min="7690" max="7690" width="5.7109375" style="1" customWidth="1"/>
    <col min="7691" max="7692" width="9.140625" style="1"/>
    <col min="7693" max="7693" width="12.28515625" style="1" customWidth="1"/>
    <col min="7694" max="7936" width="9.140625" style="1"/>
    <col min="7937" max="7937" width="2.5703125" style="1" customWidth="1"/>
    <col min="7938" max="7938" width="9.140625" style="1"/>
    <col min="7939" max="7939" width="11" style="1" bestFit="1" customWidth="1"/>
    <col min="7940" max="7940" width="9.42578125" style="1" customWidth="1"/>
    <col min="7941" max="7941" width="9" style="1" customWidth="1"/>
    <col min="7942" max="7942" width="9.28515625" style="1" customWidth="1"/>
    <col min="7943" max="7944" width="7.42578125" style="1" customWidth="1"/>
    <col min="7945" max="7945" width="4.140625" style="1" customWidth="1"/>
    <col min="7946" max="7946" width="5.7109375" style="1" customWidth="1"/>
    <col min="7947" max="7948" width="9.140625" style="1"/>
    <col min="7949" max="7949" width="12.28515625" style="1" customWidth="1"/>
    <col min="7950" max="8192" width="9.140625" style="1"/>
    <col min="8193" max="8193" width="2.5703125" style="1" customWidth="1"/>
    <col min="8194" max="8194" width="9.140625" style="1"/>
    <col min="8195" max="8195" width="11" style="1" bestFit="1" customWidth="1"/>
    <col min="8196" max="8196" width="9.42578125" style="1" customWidth="1"/>
    <col min="8197" max="8197" width="9" style="1" customWidth="1"/>
    <col min="8198" max="8198" width="9.28515625" style="1" customWidth="1"/>
    <col min="8199" max="8200" width="7.42578125" style="1" customWidth="1"/>
    <col min="8201" max="8201" width="4.140625" style="1" customWidth="1"/>
    <col min="8202" max="8202" width="5.7109375" style="1" customWidth="1"/>
    <col min="8203" max="8204" width="9.140625" style="1"/>
    <col min="8205" max="8205" width="12.28515625" style="1" customWidth="1"/>
    <col min="8206" max="8448" width="9.140625" style="1"/>
    <col min="8449" max="8449" width="2.5703125" style="1" customWidth="1"/>
    <col min="8450" max="8450" width="9.140625" style="1"/>
    <col min="8451" max="8451" width="11" style="1" bestFit="1" customWidth="1"/>
    <col min="8452" max="8452" width="9.42578125" style="1" customWidth="1"/>
    <col min="8453" max="8453" width="9" style="1" customWidth="1"/>
    <col min="8454" max="8454" width="9.28515625" style="1" customWidth="1"/>
    <col min="8455" max="8456" width="7.42578125" style="1" customWidth="1"/>
    <col min="8457" max="8457" width="4.140625" style="1" customWidth="1"/>
    <col min="8458" max="8458" width="5.7109375" style="1" customWidth="1"/>
    <col min="8459" max="8460" width="9.140625" style="1"/>
    <col min="8461" max="8461" width="12.28515625" style="1" customWidth="1"/>
    <col min="8462" max="8704" width="9.140625" style="1"/>
    <col min="8705" max="8705" width="2.5703125" style="1" customWidth="1"/>
    <col min="8706" max="8706" width="9.140625" style="1"/>
    <col min="8707" max="8707" width="11" style="1" bestFit="1" customWidth="1"/>
    <col min="8708" max="8708" width="9.42578125" style="1" customWidth="1"/>
    <col min="8709" max="8709" width="9" style="1" customWidth="1"/>
    <col min="8710" max="8710" width="9.28515625" style="1" customWidth="1"/>
    <col min="8711" max="8712" width="7.42578125" style="1" customWidth="1"/>
    <col min="8713" max="8713" width="4.140625" style="1" customWidth="1"/>
    <col min="8714" max="8714" width="5.7109375" style="1" customWidth="1"/>
    <col min="8715" max="8716" width="9.140625" style="1"/>
    <col min="8717" max="8717" width="12.28515625" style="1" customWidth="1"/>
    <col min="8718" max="8960" width="9.140625" style="1"/>
    <col min="8961" max="8961" width="2.5703125" style="1" customWidth="1"/>
    <col min="8962" max="8962" width="9.140625" style="1"/>
    <col min="8963" max="8963" width="11" style="1" bestFit="1" customWidth="1"/>
    <col min="8964" max="8964" width="9.42578125" style="1" customWidth="1"/>
    <col min="8965" max="8965" width="9" style="1" customWidth="1"/>
    <col min="8966" max="8966" width="9.28515625" style="1" customWidth="1"/>
    <col min="8967" max="8968" width="7.42578125" style="1" customWidth="1"/>
    <col min="8969" max="8969" width="4.140625" style="1" customWidth="1"/>
    <col min="8970" max="8970" width="5.7109375" style="1" customWidth="1"/>
    <col min="8971" max="8972" width="9.140625" style="1"/>
    <col min="8973" max="8973" width="12.28515625" style="1" customWidth="1"/>
    <col min="8974" max="9216" width="9.140625" style="1"/>
    <col min="9217" max="9217" width="2.5703125" style="1" customWidth="1"/>
    <col min="9218" max="9218" width="9.140625" style="1"/>
    <col min="9219" max="9219" width="11" style="1" bestFit="1" customWidth="1"/>
    <col min="9220" max="9220" width="9.42578125" style="1" customWidth="1"/>
    <col min="9221" max="9221" width="9" style="1" customWidth="1"/>
    <col min="9222" max="9222" width="9.28515625" style="1" customWidth="1"/>
    <col min="9223" max="9224" width="7.42578125" style="1" customWidth="1"/>
    <col min="9225" max="9225" width="4.140625" style="1" customWidth="1"/>
    <col min="9226" max="9226" width="5.7109375" style="1" customWidth="1"/>
    <col min="9227" max="9228" width="9.140625" style="1"/>
    <col min="9229" max="9229" width="12.28515625" style="1" customWidth="1"/>
    <col min="9230" max="9472" width="9.140625" style="1"/>
    <col min="9473" max="9473" width="2.5703125" style="1" customWidth="1"/>
    <col min="9474" max="9474" width="9.140625" style="1"/>
    <col min="9475" max="9475" width="11" style="1" bestFit="1" customWidth="1"/>
    <col min="9476" max="9476" width="9.42578125" style="1" customWidth="1"/>
    <col min="9477" max="9477" width="9" style="1" customWidth="1"/>
    <col min="9478" max="9478" width="9.28515625" style="1" customWidth="1"/>
    <col min="9479" max="9480" width="7.42578125" style="1" customWidth="1"/>
    <col min="9481" max="9481" width="4.140625" style="1" customWidth="1"/>
    <col min="9482" max="9482" width="5.7109375" style="1" customWidth="1"/>
    <col min="9483" max="9484" width="9.140625" style="1"/>
    <col min="9485" max="9485" width="12.28515625" style="1" customWidth="1"/>
    <col min="9486" max="9728" width="9.140625" style="1"/>
    <col min="9729" max="9729" width="2.5703125" style="1" customWidth="1"/>
    <col min="9730" max="9730" width="9.140625" style="1"/>
    <col min="9731" max="9731" width="11" style="1" bestFit="1" customWidth="1"/>
    <col min="9732" max="9732" width="9.42578125" style="1" customWidth="1"/>
    <col min="9733" max="9733" width="9" style="1" customWidth="1"/>
    <col min="9734" max="9734" width="9.28515625" style="1" customWidth="1"/>
    <col min="9735" max="9736" width="7.42578125" style="1" customWidth="1"/>
    <col min="9737" max="9737" width="4.140625" style="1" customWidth="1"/>
    <col min="9738" max="9738" width="5.7109375" style="1" customWidth="1"/>
    <col min="9739" max="9740" width="9.140625" style="1"/>
    <col min="9741" max="9741" width="12.28515625" style="1" customWidth="1"/>
    <col min="9742" max="9984" width="9.140625" style="1"/>
    <col min="9985" max="9985" width="2.5703125" style="1" customWidth="1"/>
    <col min="9986" max="9986" width="9.140625" style="1"/>
    <col min="9987" max="9987" width="11" style="1" bestFit="1" customWidth="1"/>
    <col min="9988" max="9988" width="9.42578125" style="1" customWidth="1"/>
    <col min="9989" max="9989" width="9" style="1" customWidth="1"/>
    <col min="9990" max="9990" width="9.28515625" style="1" customWidth="1"/>
    <col min="9991" max="9992" width="7.42578125" style="1" customWidth="1"/>
    <col min="9993" max="9993" width="4.140625" style="1" customWidth="1"/>
    <col min="9994" max="9994" width="5.7109375" style="1" customWidth="1"/>
    <col min="9995" max="9996" width="9.140625" style="1"/>
    <col min="9997" max="9997" width="12.28515625" style="1" customWidth="1"/>
    <col min="9998" max="10240" width="9.140625" style="1"/>
    <col min="10241" max="10241" width="2.5703125" style="1" customWidth="1"/>
    <col min="10242" max="10242" width="9.140625" style="1"/>
    <col min="10243" max="10243" width="11" style="1" bestFit="1" customWidth="1"/>
    <col min="10244" max="10244" width="9.42578125" style="1" customWidth="1"/>
    <col min="10245" max="10245" width="9" style="1" customWidth="1"/>
    <col min="10246" max="10246" width="9.28515625" style="1" customWidth="1"/>
    <col min="10247" max="10248" width="7.42578125" style="1" customWidth="1"/>
    <col min="10249" max="10249" width="4.140625" style="1" customWidth="1"/>
    <col min="10250" max="10250" width="5.7109375" style="1" customWidth="1"/>
    <col min="10251" max="10252" width="9.140625" style="1"/>
    <col min="10253" max="10253" width="12.28515625" style="1" customWidth="1"/>
    <col min="10254" max="10496" width="9.140625" style="1"/>
    <col min="10497" max="10497" width="2.5703125" style="1" customWidth="1"/>
    <col min="10498" max="10498" width="9.140625" style="1"/>
    <col min="10499" max="10499" width="11" style="1" bestFit="1" customWidth="1"/>
    <col min="10500" max="10500" width="9.42578125" style="1" customWidth="1"/>
    <col min="10501" max="10501" width="9" style="1" customWidth="1"/>
    <col min="10502" max="10502" width="9.28515625" style="1" customWidth="1"/>
    <col min="10503" max="10504" width="7.42578125" style="1" customWidth="1"/>
    <col min="10505" max="10505" width="4.140625" style="1" customWidth="1"/>
    <col min="10506" max="10506" width="5.7109375" style="1" customWidth="1"/>
    <col min="10507" max="10508" width="9.140625" style="1"/>
    <col min="10509" max="10509" width="12.28515625" style="1" customWidth="1"/>
    <col min="10510" max="10752" width="9.140625" style="1"/>
    <col min="10753" max="10753" width="2.5703125" style="1" customWidth="1"/>
    <col min="10754" max="10754" width="9.140625" style="1"/>
    <col min="10755" max="10755" width="11" style="1" bestFit="1" customWidth="1"/>
    <col min="10756" max="10756" width="9.42578125" style="1" customWidth="1"/>
    <col min="10757" max="10757" width="9" style="1" customWidth="1"/>
    <col min="10758" max="10758" width="9.28515625" style="1" customWidth="1"/>
    <col min="10759" max="10760" width="7.42578125" style="1" customWidth="1"/>
    <col min="10761" max="10761" width="4.140625" style="1" customWidth="1"/>
    <col min="10762" max="10762" width="5.7109375" style="1" customWidth="1"/>
    <col min="10763" max="10764" width="9.140625" style="1"/>
    <col min="10765" max="10765" width="12.28515625" style="1" customWidth="1"/>
    <col min="10766" max="11008" width="9.140625" style="1"/>
    <col min="11009" max="11009" width="2.5703125" style="1" customWidth="1"/>
    <col min="11010" max="11010" width="9.140625" style="1"/>
    <col min="11011" max="11011" width="11" style="1" bestFit="1" customWidth="1"/>
    <col min="11012" max="11012" width="9.42578125" style="1" customWidth="1"/>
    <col min="11013" max="11013" width="9" style="1" customWidth="1"/>
    <col min="11014" max="11014" width="9.28515625" style="1" customWidth="1"/>
    <col min="11015" max="11016" width="7.42578125" style="1" customWidth="1"/>
    <col min="11017" max="11017" width="4.140625" style="1" customWidth="1"/>
    <col min="11018" max="11018" width="5.7109375" style="1" customWidth="1"/>
    <col min="11019" max="11020" width="9.140625" style="1"/>
    <col min="11021" max="11021" width="12.28515625" style="1" customWidth="1"/>
    <col min="11022" max="11264" width="9.140625" style="1"/>
    <col min="11265" max="11265" width="2.5703125" style="1" customWidth="1"/>
    <col min="11266" max="11266" width="9.140625" style="1"/>
    <col min="11267" max="11267" width="11" style="1" bestFit="1" customWidth="1"/>
    <col min="11268" max="11268" width="9.42578125" style="1" customWidth="1"/>
    <col min="11269" max="11269" width="9" style="1" customWidth="1"/>
    <col min="11270" max="11270" width="9.28515625" style="1" customWidth="1"/>
    <col min="11271" max="11272" width="7.42578125" style="1" customWidth="1"/>
    <col min="11273" max="11273" width="4.140625" style="1" customWidth="1"/>
    <col min="11274" max="11274" width="5.7109375" style="1" customWidth="1"/>
    <col min="11275" max="11276" width="9.140625" style="1"/>
    <col min="11277" max="11277" width="12.28515625" style="1" customWidth="1"/>
    <col min="11278" max="11520" width="9.140625" style="1"/>
    <col min="11521" max="11521" width="2.5703125" style="1" customWidth="1"/>
    <col min="11522" max="11522" width="9.140625" style="1"/>
    <col min="11523" max="11523" width="11" style="1" bestFit="1" customWidth="1"/>
    <col min="11524" max="11524" width="9.42578125" style="1" customWidth="1"/>
    <col min="11525" max="11525" width="9" style="1" customWidth="1"/>
    <col min="11526" max="11526" width="9.28515625" style="1" customWidth="1"/>
    <col min="11527" max="11528" width="7.42578125" style="1" customWidth="1"/>
    <col min="11529" max="11529" width="4.140625" style="1" customWidth="1"/>
    <col min="11530" max="11530" width="5.7109375" style="1" customWidth="1"/>
    <col min="11531" max="11532" width="9.140625" style="1"/>
    <col min="11533" max="11533" width="12.28515625" style="1" customWidth="1"/>
    <col min="11534" max="11776" width="9.140625" style="1"/>
    <col min="11777" max="11777" width="2.5703125" style="1" customWidth="1"/>
    <col min="11778" max="11778" width="9.140625" style="1"/>
    <col min="11779" max="11779" width="11" style="1" bestFit="1" customWidth="1"/>
    <col min="11780" max="11780" width="9.42578125" style="1" customWidth="1"/>
    <col min="11781" max="11781" width="9" style="1" customWidth="1"/>
    <col min="11782" max="11782" width="9.28515625" style="1" customWidth="1"/>
    <col min="11783" max="11784" width="7.42578125" style="1" customWidth="1"/>
    <col min="11785" max="11785" width="4.140625" style="1" customWidth="1"/>
    <col min="11786" max="11786" width="5.7109375" style="1" customWidth="1"/>
    <col min="11787" max="11788" width="9.140625" style="1"/>
    <col min="11789" max="11789" width="12.28515625" style="1" customWidth="1"/>
    <col min="11790" max="12032" width="9.140625" style="1"/>
    <col min="12033" max="12033" width="2.5703125" style="1" customWidth="1"/>
    <col min="12034" max="12034" width="9.140625" style="1"/>
    <col min="12035" max="12035" width="11" style="1" bestFit="1" customWidth="1"/>
    <col min="12036" max="12036" width="9.42578125" style="1" customWidth="1"/>
    <col min="12037" max="12037" width="9" style="1" customWidth="1"/>
    <col min="12038" max="12038" width="9.28515625" style="1" customWidth="1"/>
    <col min="12039" max="12040" width="7.42578125" style="1" customWidth="1"/>
    <col min="12041" max="12041" width="4.140625" style="1" customWidth="1"/>
    <col min="12042" max="12042" width="5.7109375" style="1" customWidth="1"/>
    <col min="12043" max="12044" width="9.140625" style="1"/>
    <col min="12045" max="12045" width="12.28515625" style="1" customWidth="1"/>
    <col min="12046" max="12288" width="9.140625" style="1"/>
    <col min="12289" max="12289" width="2.5703125" style="1" customWidth="1"/>
    <col min="12290" max="12290" width="9.140625" style="1"/>
    <col min="12291" max="12291" width="11" style="1" bestFit="1" customWidth="1"/>
    <col min="12292" max="12292" width="9.42578125" style="1" customWidth="1"/>
    <col min="12293" max="12293" width="9" style="1" customWidth="1"/>
    <col min="12294" max="12294" width="9.28515625" style="1" customWidth="1"/>
    <col min="12295" max="12296" width="7.42578125" style="1" customWidth="1"/>
    <col min="12297" max="12297" width="4.140625" style="1" customWidth="1"/>
    <col min="12298" max="12298" width="5.7109375" style="1" customWidth="1"/>
    <col min="12299" max="12300" width="9.140625" style="1"/>
    <col min="12301" max="12301" width="12.28515625" style="1" customWidth="1"/>
    <col min="12302" max="12544" width="9.140625" style="1"/>
    <col min="12545" max="12545" width="2.5703125" style="1" customWidth="1"/>
    <col min="12546" max="12546" width="9.140625" style="1"/>
    <col min="12547" max="12547" width="11" style="1" bestFit="1" customWidth="1"/>
    <col min="12548" max="12548" width="9.42578125" style="1" customWidth="1"/>
    <col min="12549" max="12549" width="9" style="1" customWidth="1"/>
    <col min="12550" max="12550" width="9.28515625" style="1" customWidth="1"/>
    <col min="12551" max="12552" width="7.42578125" style="1" customWidth="1"/>
    <col min="12553" max="12553" width="4.140625" style="1" customWidth="1"/>
    <col min="12554" max="12554" width="5.7109375" style="1" customWidth="1"/>
    <col min="12555" max="12556" width="9.140625" style="1"/>
    <col min="12557" max="12557" width="12.28515625" style="1" customWidth="1"/>
    <col min="12558" max="12800" width="9.140625" style="1"/>
    <col min="12801" max="12801" width="2.5703125" style="1" customWidth="1"/>
    <col min="12802" max="12802" width="9.140625" style="1"/>
    <col min="12803" max="12803" width="11" style="1" bestFit="1" customWidth="1"/>
    <col min="12804" max="12804" width="9.42578125" style="1" customWidth="1"/>
    <col min="12805" max="12805" width="9" style="1" customWidth="1"/>
    <col min="12806" max="12806" width="9.28515625" style="1" customWidth="1"/>
    <col min="12807" max="12808" width="7.42578125" style="1" customWidth="1"/>
    <col min="12809" max="12809" width="4.140625" style="1" customWidth="1"/>
    <col min="12810" max="12810" width="5.7109375" style="1" customWidth="1"/>
    <col min="12811" max="12812" width="9.140625" style="1"/>
    <col min="12813" max="12813" width="12.28515625" style="1" customWidth="1"/>
    <col min="12814" max="13056" width="9.140625" style="1"/>
    <col min="13057" max="13057" width="2.5703125" style="1" customWidth="1"/>
    <col min="13058" max="13058" width="9.140625" style="1"/>
    <col min="13059" max="13059" width="11" style="1" bestFit="1" customWidth="1"/>
    <col min="13060" max="13060" width="9.42578125" style="1" customWidth="1"/>
    <col min="13061" max="13061" width="9" style="1" customWidth="1"/>
    <col min="13062" max="13062" width="9.28515625" style="1" customWidth="1"/>
    <col min="13063" max="13064" width="7.42578125" style="1" customWidth="1"/>
    <col min="13065" max="13065" width="4.140625" style="1" customWidth="1"/>
    <col min="13066" max="13066" width="5.7109375" style="1" customWidth="1"/>
    <col min="13067" max="13068" width="9.140625" style="1"/>
    <col min="13069" max="13069" width="12.28515625" style="1" customWidth="1"/>
    <col min="13070" max="13312" width="9.140625" style="1"/>
    <col min="13313" max="13313" width="2.5703125" style="1" customWidth="1"/>
    <col min="13314" max="13314" width="9.140625" style="1"/>
    <col min="13315" max="13315" width="11" style="1" bestFit="1" customWidth="1"/>
    <col min="13316" max="13316" width="9.42578125" style="1" customWidth="1"/>
    <col min="13317" max="13317" width="9" style="1" customWidth="1"/>
    <col min="13318" max="13318" width="9.28515625" style="1" customWidth="1"/>
    <col min="13319" max="13320" width="7.42578125" style="1" customWidth="1"/>
    <col min="13321" max="13321" width="4.140625" style="1" customWidth="1"/>
    <col min="13322" max="13322" width="5.7109375" style="1" customWidth="1"/>
    <col min="13323" max="13324" width="9.140625" style="1"/>
    <col min="13325" max="13325" width="12.28515625" style="1" customWidth="1"/>
    <col min="13326" max="13568" width="9.140625" style="1"/>
    <col min="13569" max="13569" width="2.5703125" style="1" customWidth="1"/>
    <col min="13570" max="13570" width="9.140625" style="1"/>
    <col min="13571" max="13571" width="11" style="1" bestFit="1" customWidth="1"/>
    <col min="13572" max="13572" width="9.42578125" style="1" customWidth="1"/>
    <col min="13573" max="13573" width="9" style="1" customWidth="1"/>
    <col min="13574" max="13574" width="9.28515625" style="1" customWidth="1"/>
    <col min="13575" max="13576" width="7.42578125" style="1" customWidth="1"/>
    <col min="13577" max="13577" width="4.140625" style="1" customWidth="1"/>
    <col min="13578" max="13578" width="5.7109375" style="1" customWidth="1"/>
    <col min="13579" max="13580" width="9.140625" style="1"/>
    <col min="13581" max="13581" width="12.28515625" style="1" customWidth="1"/>
    <col min="13582" max="13824" width="9.140625" style="1"/>
    <col min="13825" max="13825" width="2.5703125" style="1" customWidth="1"/>
    <col min="13826" max="13826" width="9.140625" style="1"/>
    <col min="13827" max="13827" width="11" style="1" bestFit="1" customWidth="1"/>
    <col min="13828" max="13828" width="9.42578125" style="1" customWidth="1"/>
    <col min="13829" max="13829" width="9" style="1" customWidth="1"/>
    <col min="13830" max="13830" width="9.28515625" style="1" customWidth="1"/>
    <col min="13831" max="13832" width="7.42578125" style="1" customWidth="1"/>
    <col min="13833" max="13833" width="4.140625" style="1" customWidth="1"/>
    <col min="13834" max="13834" width="5.7109375" style="1" customWidth="1"/>
    <col min="13835" max="13836" width="9.140625" style="1"/>
    <col min="13837" max="13837" width="12.28515625" style="1" customWidth="1"/>
    <col min="13838" max="14080" width="9.140625" style="1"/>
    <col min="14081" max="14081" width="2.5703125" style="1" customWidth="1"/>
    <col min="14082" max="14082" width="9.140625" style="1"/>
    <col min="14083" max="14083" width="11" style="1" bestFit="1" customWidth="1"/>
    <col min="14084" max="14084" width="9.42578125" style="1" customWidth="1"/>
    <col min="14085" max="14085" width="9" style="1" customWidth="1"/>
    <col min="14086" max="14086" width="9.28515625" style="1" customWidth="1"/>
    <col min="14087" max="14088" width="7.42578125" style="1" customWidth="1"/>
    <col min="14089" max="14089" width="4.140625" style="1" customWidth="1"/>
    <col min="14090" max="14090" width="5.7109375" style="1" customWidth="1"/>
    <col min="14091" max="14092" width="9.140625" style="1"/>
    <col min="14093" max="14093" width="12.28515625" style="1" customWidth="1"/>
    <col min="14094" max="14336" width="9.140625" style="1"/>
    <col min="14337" max="14337" width="2.5703125" style="1" customWidth="1"/>
    <col min="14338" max="14338" width="9.140625" style="1"/>
    <col min="14339" max="14339" width="11" style="1" bestFit="1" customWidth="1"/>
    <col min="14340" max="14340" width="9.42578125" style="1" customWidth="1"/>
    <col min="14341" max="14341" width="9" style="1" customWidth="1"/>
    <col min="14342" max="14342" width="9.28515625" style="1" customWidth="1"/>
    <col min="14343" max="14344" width="7.42578125" style="1" customWidth="1"/>
    <col min="14345" max="14345" width="4.140625" style="1" customWidth="1"/>
    <col min="14346" max="14346" width="5.7109375" style="1" customWidth="1"/>
    <col min="14347" max="14348" width="9.140625" style="1"/>
    <col min="14349" max="14349" width="12.28515625" style="1" customWidth="1"/>
    <col min="14350" max="14592" width="9.140625" style="1"/>
    <col min="14593" max="14593" width="2.5703125" style="1" customWidth="1"/>
    <col min="14594" max="14594" width="9.140625" style="1"/>
    <col min="14595" max="14595" width="11" style="1" bestFit="1" customWidth="1"/>
    <col min="14596" max="14596" width="9.42578125" style="1" customWidth="1"/>
    <col min="14597" max="14597" width="9" style="1" customWidth="1"/>
    <col min="14598" max="14598" width="9.28515625" style="1" customWidth="1"/>
    <col min="14599" max="14600" width="7.42578125" style="1" customWidth="1"/>
    <col min="14601" max="14601" width="4.140625" style="1" customWidth="1"/>
    <col min="14602" max="14602" width="5.7109375" style="1" customWidth="1"/>
    <col min="14603" max="14604" width="9.140625" style="1"/>
    <col min="14605" max="14605" width="12.28515625" style="1" customWidth="1"/>
    <col min="14606" max="14848" width="9.140625" style="1"/>
    <col min="14849" max="14849" width="2.5703125" style="1" customWidth="1"/>
    <col min="14850" max="14850" width="9.140625" style="1"/>
    <col min="14851" max="14851" width="11" style="1" bestFit="1" customWidth="1"/>
    <col min="14852" max="14852" width="9.42578125" style="1" customWidth="1"/>
    <col min="14853" max="14853" width="9" style="1" customWidth="1"/>
    <col min="14854" max="14854" width="9.28515625" style="1" customWidth="1"/>
    <col min="14855" max="14856" width="7.42578125" style="1" customWidth="1"/>
    <col min="14857" max="14857" width="4.140625" style="1" customWidth="1"/>
    <col min="14858" max="14858" width="5.7109375" style="1" customWidth="1"/>
    <col min="14859" max="14860" width="9.140625" style="1"/>
    <col min="14861" max="14861" width="12.28515625" style="1" customWidth="1"/>
    <col min="14862" max="15104" width="9.140625" style="1"/>
    <col min="15105" max="15105" width="2.5703125" style="1" customWidth="1"/>
    <col min="15106" max="15106" width="9.140625" style="1"/>
    <col min="15107" max="15107" width="11" style="1" bestFit="1" customWidth="1"/>
    <col min="15108" max="15108" width="9.42578125" style="1" customWidth="1"/>
    <col min="15109" max="15109" width="9" style="1" customWidth="1"/>
    <col min="15110" max="15110" width="9.28515625" style="1" customWidth="1"/>
    <col min="15111" max="15112" width="7.42578125" style="1" customWidth="1"/>
    <col min="15113" max="15113" width="4.140625" style="1" customWidth="1"/>
    <col min="15114" max="15114" width="5.7109375" style="1" customWidth="1"/>
    <col min="15115" max="15116" width="9.140625" style="1"/>
    <col min="15117" max="15117" width="12.28515625" style="1" customWidth="1"/>
    <col min="15118" max="15360" width="9.140625" style="1"/>
    <col min="15361" max="15361" width="2.5703125" style="1" customWidth="1"/>
    <col min="15362" max="15362" width="9.140625" style="1"/>
    <col min="15363" max="15363" width="11" style="1" bestFit="1" customWidth="1"/>
    <col min="15364" max="15364" width="9.42578125" style="1" customWidth="1"/>
    <col min="15365" max="15365" width="9" style="1" customWidth="1"/>
    <col min="15366" max="15366" width="9.28515625" style="1" customWidth="1"/>
    <col min="15367" max="15368" width="7.42578125" style="1" customWidth="1"/>
    <col min="15369" max="15369" width="4.140625" style="1" customWidth="1"/>
    <col min="15370" max="15370" width="5.7109375" style="1" customWidth="1"/>
    <col min="15371" max="15372" width="9.140625" style="1"/>
    <col min="15373" max="15373" width="12.28515625" style="1" customWidth="1"/>
    <col min="15374" max="15616" width="9.140625" style="1"/>
    <col min="15617" max="15617" width="2.5703125" style="1" customWidth="1"/>
    <col min="15618" max="15618" width="9.140625" style="1"/>
    <col min="15619" max="15619" width="11" style="1" bestFit="1" customWidth="1"/>
    <col min="15620" max="15620" width="9.42578125" style="1" customWidth="1"/>
    <col min="15621" max="15621" width="9" style="1" customWidth="1"/>
    <col min="15622" max="15622" width="9.28515625" style="1" customWidth="1"/>
    <col min="15623" max="15624" width="7.42578125" style="1" customWidth="1"/>
    <col min="15625" max="15625" width="4.140625" style="1" customWidth="1"/>
    <col min="15626" max="15626" width="5.7109375" style="1" customWidth="1"/>
    <col min="15627" max="15628" width="9.140625" style="1"/>
    <col min="15629" max="15629" width="12.28515625" style="1" customWidth="1"/>
    <col min="15630" max="15872" width="9.140625" style="1"/>
    <col min="15873" max="15873" width="2.5703125" style="1" customWidth="1"/>
    <col min="15874" max="15874" width="9.140625" style="1"/>
    <col min="15875" max="15875" width="11" style="1" bestFit="1" customWidth="1"/>
    <col min="15876" max="15876" width="9.42578125" style="1" customWidth="1"/>
    <col min="15877" max="15877" width="9" style="1" customWidth="1"/>
    <col min="15878" max="15878" width="9.28515625" style="1" customWidth="1"/>
    <col min="15879" max="15880" width="7.42578125" style="1" customWidth="1"/>
    <col min="15881" max="15881" width="4.140625" style="1" customWidth="1"/>
    <col min="15882" max="15882" width="5.7109375" style="1" customWidth="1"/>
    <col min="15883" max="15884" width="9.140625" style="1"/>
    <col min="15885" max="15885" width="12.28515625" style="1" customWidth="1"/>
    <col min="15886" max="16128" width="9.140625" style="1"/>
    <col min="16129" max="16129" width="2.5703125" style="1" customWidth="1"/>
    <col min="16130" max="16130" width="9.140625" style="1"/>
    <col min="16131" max="16131" width="11" style="1" bestFit="1" customWidth="1"/>
    <col min="16132" max="16132" width="9.42578125" style="1" customWidth="1"/>
    <col min="16133" max="16133" width="9" style="1" customWidth="1"/>
    <col min="16134" max="16134" width="9.28515625" style="1" customWidth="1"/>
    <col min="16135" max="16136" width="7.42578125" style="1" customWidth="1"/>
    <col min="16137" max="16137" width="4.140625" style="1" customWidth="1"/>
    <col min="16138" max="16138" width="5.7109375" style="1" customWidth="1"/>
    <col min="16139" max="16140" width="9.140625" style="1"/>
    <col min="16141" max="16141" width="12.28515625" style="1" customWidth="1"/>
    <col min="16142" max="16384" width="9.140625" style="1"/>
  </cols>
  <sheetData>
    <row r="2" spans="1:15" ht="15" thickBot="1" x14ac:dyDescent="0.25"/>
    <row r="3" spans="1:15" s="10" customFormat="1" ht="45" customHeight="1" thickBot="1" x14ac:dyDescent="0.45">
      <c r="A3" s="2" t="s">
        <v>0</v>
      </c>
      <c r="B3" s="2"/>
      <c r="C3" s="2"/>
      <c r="D3" s="2"/>
      <c r="E3" s="2"/>
      <c r="F3" s="2"/>
      <c r="G3" s="2"/>
      <c r="H3" s="2"/>
      <c r="I3" s="3"/>
      <c r="J3" s="4" t="s">
        <v>1</v>
      </c>
      <c r="K3" s="5"/>
      <c r="L3" s="6" t="s">
        <v>2</v>
      </c>
      <c r="M3" s="7" t="s">
        <v>3</v>
      </c>
      <c r="N3" s="8" t="s">
        <v>4</v>
      </c>
      <c r="O3" s="9"/>
    </row>
    <row r="4" spans="1:15" ht="28.5" customHeight="1" x14ac:dyDescent="0.25">
      <c r="A4" s="11"/>
      <c r="B4" s="12" t="s">
        <v>5</v>
      </c>
      <c r="C4" s="13"/>
      <c r="G4" s="15"/>
      <c r="J4" s="16" t="s">
        <v>6</v>
      </c>
      <c r="K4" s="17" t="s">
        <v>7</v>
      </c>
      <c r="L4" s="18">
        <v>21.3</v>
      </c>
      <c r="M4" s="19">
        <v>2.8</v>
      </c>
      <c r="N4" s="20">
        <f t="shared" ref="N4:N9" si="0">L4-2*M4</f>
        <v>15.700000000000001</v>
      </c>
      <c r="O4" s="21"/>
    </row>
    <row r="5" spans="1:15" s="34" customFormat="1" ht="15" customHeight="1" x14ac:dyDescent="0.25">
      <c r="A5" s="22">
        <v>1</v>
      </c>
      <c r="B5" s="23" t="s">
        <v>8</v>
      </c>
      <c r="C5" s="24"/>
      <c r="D5" s="23"/>
      <c r="E5" s="25"/>
      <c r="F5" s="26"/>
      <c r="G5" s="27"/>
      <c r="H5" s="26"/>
      <c r="I5" s="28"/>
      <c r="J5" s="29" t="s">
        <v>9</v>
      </c>
      <c r="K5" s="30" t="s">
        <v>10</v>
      </c>
      <c r="L5" s="31">
        <v>26.9</v>
      </c>
      <c r="M5" s="32">
        <v>2.9</v>
      </c>
      <c r="N5" s="33">
        <f t="shared" si="0"/>
        <v>21.099999999999998</v>
      </c>
      <c r="O5" s="21"/>
    </row>
    <row r="6" spans="1:15" ht="15" customHeight="1" x14ac:dyDescent="0.25">
      <c r="A6" s="11"/>
      <c r="C6" s="13"/>
      <c r="G6" s="15"/>
      <c r="J6" s="29" t="s">
        <v>11</v>
      </c>
      <c r="K6" s="30" t="s">
        <v>12</v>
      </c>
      <c r="L6" s="31">
        <v>33.700000000000003</v>
      </c>
      <c r="M6" s="32">
        <v>3.4</v>
      </c>
      <c r="N6" s="33">
        <f t="shared" si="0"/>
        <v>26.900000000000002</v>
      </c>
      <c r="O6" s="21"/>
    </row>
    <row r="7" spans="1:15" s="34" customFormat="1" ht="15" customHeight="1" x14ac:dyDescent="0.25">
      <c r="A7" s="35"/>
      <c r="B7" s="34" t="s">
        <v>13</v>
      </c>
      <c r="E7" s="36" t="s">
        <v>14</v>
      </c>
      <c r="F7" s="37">
        <v>10</v>
      </c>
      <c r="G7" s="34" t="s">
        <v>15</v>
      </c>
      <c r="H7" s="38"/>
      <c r="J7" s="29" t="s">
        <v>16</v>
      </c>
      <c r="K7" s="30" t="s">
        <v>17</v>
      </c>
      <c r="L7" s="31">
        <v>42.4</v>
      </c>
      <c r="M7" s="32">
        <v>3.6</v>
      </c>
      <c r="N7" s="33">
        <f t="shared" si="0"/>
        <v>35.199999999999996</v>
      </c>
      <c r="O7" s="21"/>
    </row>
    <row r="8" spans="1:15" s="34" customFormat="1" ht="15" customHeight="1" x14ac:dyDescent="0.25">
      <c r="A8" s="35"/>
      <c r="B8" s="34" t="s">
        <v>18</v>
      </c>
      <c r="E8" s="36" t="s">
        <v>19</v>
      </c>
      <c r="F8" s="39">
        <v>10</v>
      </c>
      <c r="G8" s="34" t="s">
        <v>20</v>
      </c>
      <c r="H8" s="40">
        <f>F8/1000</f>
        <v>0.01</v>
      </c>
      <c r="I8" s="34" t="s">
        <v>21</v>
      </c>
      <c r="J8" s="29" t="s">
        <v>22</v>
      </c>
      <c r="K8" s="30" t="s">
        <v>23</v>
      </c>
      <c r="L8" s="31">
        <v>48.3</v>
      </c>
      <c r="M8" s="32">
        <v>3.7</v>
      </c>
      <c r="N8" s="33">
        <f t="shared" si="0"/>
        <v>40.9</v>
      </c>
      <c r="O8" s="21"/>
    </row>
    <row r="9" spans="1:15" s="34" customFormat="1" ht="15" customHeight="1" x14ac:dyDescent="0.25">
      <c r="A9" s="35"/>
      <c r="B9" s="34" t="s">
        <v>24</v>
      </c>
      <c r="E9" s="36" t="s">
        <v>25</v>
      </c>
      <c r="F9" s="41">
        <v>65</v>
      </c>
      <c r="G9" s="34" t="s">
        <v>26</v>
      </c>
      <c r="H9" s="38"/>
      <c r="J9" s="29" t="s">
        <v>27</v>
      </c>
      <c r="K9" s="30" t="s">
        <v>28</v>
      </c>
      <c r="L9" s="31">
        <v>60.3</v>
      </c>
      <c r="M9" s="32">
        <v>3.9</v>
      </c>
      <c r="N9" s="33">
        <f t="shared" si="0"/>
        <v>52.5</v>
      </c>
      <c r="O9" s="21"/>
    </row>
    <row r="10" spans="1:15" ht="15" customHeight="1" x14ac:dyDescent="0.25">
      <c r="A10" s="11"/>
      <c r="B10" s="34" t="s">
        <v>29</v>
      </c>
      <c r="C10" s="34"/>
      <c r="D10" s="34"/>
      <c r="E10" s="36" t="s">
        <v>30</v>
      </c>
      <c r="F10" s="42">
        <v>1.0209999999999999</v>
      </c>
      <c r="G10" s="34" t="s">
        <v>31</v>
      </c>
      <c r="H10" s="15"/>
      <c r="J10" s="29" t="s">
        <v>32</v>
      </c>
      <c r="K10" s="30" t="s">
        <v>33</v>
      </c>
      <c r="L10" s="31" t="s">
        <v>34</v>
      </c>
      <c r="M10" s="32" t="s">
        <v>35</v>
      </c>
      <c r="N10" s="33">
        <v>62.6</v>
      </c>
      <c r="O10" s="21"/>
    </row>
    <row r="11" spans="1:15" ht="15" customHeight="1" x14ac:dyDescent="0.25">
      <c r="A11" s="11"/>
      <c r="C11" s="43"/>
      <c r="G11" s="15"/>
      <c r="J11" s="29" t="s">
        <v>36</v>
      </c>
      <c r="K11" s="30" t="s">
        <v>37</v>
      </c>
      <c r="L11" s="31">
        <v>88.9</v>
      </c>
      <c r="M11" s="32">
        <v>5.5</v>
      </c>
      <c r="N11" s="33">
        <f>L11 - 2*M11</f>
        <v>77.900000000000006</v>
      </c>
      <c r="O11" s="21"/>
    </row>
    <row r="12" spans="1:15" ht="14.25" customHeight="1" x14ac:dyDescent="0.35">
      <c r="A12" s="11"/>
      <c r="B12" s="44" t="s">
        <v>38</v>
      </c>
      <c r="C12" s="45"/>
      <c r="E12" s="46" t="s">
        <v>39</v>
      </c>
      <c r="F12" s="47"/>
      <c r="G12" s="48">
        <f>(F10-C15)*1000</f>
        <v>1.6803388024788646E-2</v>
      </c>
      <c r="H12" s="49" t="s">
        <v>40</v>
      </c>
      <c r="J12" s="29" t="s">
        <v>41</v>
      </c>
      <c r="K12" s="30" t="s">
        <v>42</v>
      </c>
      <c r="L12" s="50">
        <v>114.3</v>
      </c>
      <c r="M12" s="51">
        <v>6</v>
      </c>
      <c r="N12" s="52">
        <f>L12-2*M12</f>
        <v>102.3</v>
      </c>
      <c r="O12" s="21"/>
    </row>
    <row r="13" spans="1:15" ht="16.5" hidden="1" customHeight="1" x14ac:dyDescent="0.25">
      <c r="A13" s="53">
        <f>F10^2</f>
        <v>1.0424409999999997</v>
      </c>
      <c r="B13" s="54">
        <f>29160*(F7^1.82/F9^4.82)*H8</f>
        <v>3.5200200775984083E-5</v>
      </c>
      <c r="C13" s="54"/>
      <c r="D13" s="55">
        <f>A13-B13</f>
        <v>1.0424057997992238</v>
      </c>
      <c r="E13" s="56">
        <f>D13^0.5</f>
        <v>1.0209827617541953</v>
      </c>
      <c r="G13" s="15"/>
      <c r="O13" s="21"/>
    </row>
    <row r="14" spans="1:15" ht="15" customHeight="1" x14ac:dyDescent="0.25">
      <c r="A14" s="11"/>
      <c r="C14" s="13"/>
      <c r="G14" s="15"/>
      <c r="J14" s="29" t="s">
        <v>43</v>
      </c>
      <c r="K14" s="30" t="s">
        <v>44</v>
      </c>
      <c r="L14" s="31" t="s">
        <v>45</v>
      </c>
      <c r="M14" s="32">
        <v>6.6</v>
      </c>
      <c r="N14" s="33">
        <v>127.8</v>
      </c>
      <c r="O14" s="21"/>
    </row>
    <row r="15" spans="1:15" ht="16.5" customHeight="1" x14ac:dyDescent="0.25">
      <c r="A15" s="11"/>
      <c r="B15" s="36" t="s">
        <v>46</v>
      </c>
      <c r="C15" s="57">
        <f>F10-13.92*F8*F7^1.82/F9^4.82</f>
        <v>1.0209831966119751</v>
      </c>
      <c r="D15" s="58" t="s">
        <v>31</v>
      </c>
      <c r="F15" s="14"/>
      <c r="G15" s="15"/>
      <c r="J15" s="29" t="s">
        <v>47</v>
      </c>
      <c r="K15" s="30" t="s">
        <v>48</v>
      </c>
      <c r="L15" s="31">
        <v>168.3</v>
      </c>
      <c r="M15" s="32">
        <v>7.1</v>
      </c>
      <c r="N15" s="33">
        <f t="shared" ref="N15:N20" si="1">L15-2*M15</f>
        <v>154.10000000000002</v>
      </c>
      <c r="O15" s="21"/>
    </row>
    <row r="16" spans="1:15" ht="15" customHeight="1" x14ac:dyDescent="0.25">
      <c r="A16" s="11"/>
      <c r="C16" s="13"/>
      <c r="G16" s="15"/>
      <c r="J16" s="29" t="s">
        <v>49</v>
      </c>
      <c r="K16" s="30" t="s">
        <v>50</v>
      </c>
      <c r="L16" s="31">
        <v>219.1</v>
      </c>
      <c r="M16" s="32">
        <v>8.18</v>
      </c>
      <c r="N16" s="33">
        <f t="shared" si="1"/>
        <v>202.74</v>
      </c>
      <c r="O16" s="21"/>
    </row>
    <row r="17" spans="1:15" ht="15" customHeight="1" x14ac:dyDescent="0.25">
      <c r="A17" s="11"/>
      <c r="B17" s="34" t="s">
        <v>51</v>
      </c>
      <c r="C17" s="36" t="s">
        <v>52</v>
      </c>
      <c r="G17" s="15"/>
      <c r="J17" s="29" t="s">
        <v>53</v>
      </c>
      <c r="K17" s="30" t="s">
        <v>54</v>
      </c>
      <c r="L17" s="31">
        <v>273</v>
      </c>
      <c r="M17" s="32">
        <v>9.27</v>
      </c>
      <c r="N17" s="33">
        <f t="shared" si="1"/>
        <v>254.46</v>
      </c>
      <c r="O17" s="21"/>
    </row>
    <row r="18" spans="1:15" ht="16.5" hidden="1" customHeight="1" x14ac:dyDescent="0.25">
      <c r="A18" s="11"/>
      <c r="C18" s="13"/>
      <c r="D18" s="59">
        <f>353.677*F7/(F9^2*C15)</f>
        <v>0.81990117782705207</v>
      </c>
      <c r="G18" s="15"/>
      <c r="J18" s="29" t="s">
        <v>55</v>
      </c>
      <c r="K18" s="30" t="s">
        <v>56</v>
      </c>
      <c r="L18" s="31">
        <v>323</v>
      </c>
      <c r="M18" s="32">
        <v>9.5</v>
      </c>
      <c r="N18" s="33">
        <f t="shared" si="1"/>
        <v>304</v>
      </c>
      <c r="O18" s="21"/>
    </row>
    <row r="19" spans="1:15" ht="15.75" customHeight="1" x14ac:dyDescent="0.25">
      <c r="A19" s="11"/>
      <c r="C19" s="13"/>
      <c r="D19" s="59"/>
      <c r="G19" s="15"/>
      <c r="J19" s="29" t="s">
        <v>57</v>
      </c>
      <c r="K19" s="30" t="s">
        <v>58</v>
      </c>
      <c r="L19" s="31">
        <v>406</v>
      </c>
      <c r="M19" s="32">
        <v>9.5</v>
      </c>
      <c r="N19" s="33">
        <f t="shared" si="1"/>
        <v>387</v>
      </c>
      <c r="O19" s="21"/>
    </row>
    <row r="20" spans="1:15" s="65" customFormat="1" ht="16.5" customHeight="1" thickBot="1" x14ac:dyDescent="0.3">
      <c r="A20" s="60"/>
      <c r="B20" s="61" t="s">
        <v>51</v>
      </c>
      <c r="C20" s="62">
        <f>IF(F9=0," ",IF(F8=0," ",IF(F7=0," ",D18)))</f>
        <v>0.81990117782705207</v>
      </c>
      <c r="D20" s="61" t="s">
        <v>59</v>
      </c>
      <c r="E20" s="63">
        <v>6</v>
      </c>
      <c r="F20" s="61" t="s">
        <v>60</v>
      </c>
      <c r="G20" s="64" t="str">
        <f>IF(C20=" "," ",IF(C20=E20,"UYGUNDUR",IF(C20&lt;E20,"UYGUNDUR","YANLIŞ")))</f>
        <v>UYGUNDUR</v>
      </c>
      <c r="H20" s="64"/>
      <c r="J20" s="66" t="s">
        <v>61</v>
      </c>
      <c r="K20" s="67" t="s">
        <v>62</v>
      </c>
      <c r="L20" s="68">
        <v>470</v>
      </c>
      <c r="M20" s="69">
        <v>9.5</v>
      </c>
      <c r="N20" s="70">
        <f t="shared" si="1"/>
        <v>451</v>
      </c>
    </row>
    <row r="21" spans="1:15" ht="16.5" customHeight="1" thickTop="1" x14ac:dyDescent="0.2">
      <c r="A21" s="11"/>
      <c r="C21" s="13"/>
      <c r="G21" s="15"/>
    </row>
    <row r="22" spans="1:15" s="34" customFormat="1" ht="16.5" customHeight="1" x14ac:dyDescent="0.25">
      <c r="A22" s="22">
        <v>2</v>
      </c>
      <c r="B22" s="23" t="s">
        <v>8</v>
      </c>
      <c r="C22" s="24"/>
      <c r="D22" s="23"/>
      <c r="E22" s="71"/>
      <c r="F22" s="72"/>
      <c r="G22" s="73"/>
      <c r="H22" s="72"/>
      <c r="I22" s="74"/>
    </row>
    <row r="23" spans="1:15" ht="12.75" customHeight="1" x14ac:dyDescent="0.2">
      <c r="A23" s="11"/>
      <c r="C23" s="13"/>
      <c r="G23" s="15"/>
    </row>
    <row r="24" spans="1:15" s="34" customFormat="1" ht="16.5" customHeight="1" x14ac:dyDescent="0.25">
      <c r="A24" s="35"/>
      <c r="B24" s="34" t="s">
        <v>13</v>
      </c>
      <c r="E24" s="36" t="s">
        <v>14</v>
      </c>
      <c r="F24" s="37">
        <v>35</v>
      </c>
      <c r="G24" s="34" t="s">
        <v>15</v>
      </c>
      <c r="H24" s="38"/>
    </row>
    <row r="25" spans="1:15" s="34" customFormat="1" ht="16.5" customHeight="1" x14ac:dyDescent="0.25">
      <c r="A25" s="35"/>
      <c r="B25" s="34" t="s">
        <v>18</v>
      </c>
      <c r="E25" s="36" t="s">
        <v>19</v>
      </c>
      <c r="F25" s="37">
        <v>10</v>
      </c>
      <c r="G25" s="34" t="s">
        <v>20</v>
      </c>
      <c r="H25" s="75">
        <f>F25/1000</f>
        <v>0.01</v>
      </c>
      <c r="I25" s="34" t="s">
        <v>21</v>
      </c>
    </row>
    <row r="26" spans="1:15" s="34" customFormat="1" ht="16.5" customHeight="1" x14ac:dyDescent="0.25">
      <c r="A26" s="35"/>
      <c r="B26" s="34" t="s">
        <v>24</v>
      </c>
      <c r="E26" s="36" t="s">
        <v>25</v>
      </c>
      <c r="F26" s="41">
        <v>50</v>
      </c>
      <c r="G26" s="34" t="s">
        <v>26</v>
      </c>
      <c r="H26" s="38"/>
    </row>
    <row r="27" spans="1:15" ht="16.5" customHeight="1" x14ac:dyDescent="0.25">
      <c r="A27" s="11"/>
      <c r="B27" s="34" t="s">
        <v>29</v>
      </c>
      <c r="C27" s="34"/>
      <c r="D27" s="34"/>
      <c r="E27" s="36" t="s">
        <v>30</v>
      </c>
      <c r="F27" s="76">
        <f>C15</f>
        <v>1.0209831966119751</v>
      </c>
      <c r="G27" s="34" t="s">
        <v>31</v>
      </c>
      <c r="H27" s="15"/>
    </row>
    <row r="28" spans="1:15" ht="10.5" customHeight="1" x14ac:dyDescent="0.2">
      <c r="A28" s="11"/>
      <c r="C28" s="43"/>
      <c r="G28" s="15"/>
    </row>
    <row r="29" spans="1:15" ht="21" customHeight="1" x14ac:dyDescent="0.35">
      <c r="A29" s="11"/>
      <c r="B29" s="44" t="s">
        <v>63</v>
      </c>
      <c r="C29" s="45"/>
      <c r="E29" s="46" t="s">
        <v>39</v>
      </c>
      <c r="F29" s="77"/>
      <c r="G29" s="78">
        <f>(F27-C32)*1000</f>
        <v>0.58184546685779992</v>
      </c>
      <c r="H29" s="79" t="s">
        <v>40</v>
      </c>
    </row>
    <row r="30" spans="1:15" ht="16.5" hidden="1" customHeight="1" x14ac:dyDescent="0.2">
      <c r="A30" s="53">
        <f>F27^2</f>
        <v>1.042406687764007</v>
      </c>
      <c r="B30" s="54">
        <f>29160*(F24^1.82/F26^4.82)*H25</f>
        <v>1.2188659348831687E-3</v>
      </c>
      <c r="C30" s="54"/>
      <c r="D30" s="55">
        <f>A30-B30</f>
        <v>1.0411878218291239</v>
      </c>
      <c r="E30" s="56">
        <f>D30^0.5</f>
        <v>1.0203861140907025</v>
      </c>
      <c r="G30" s="15"/>
    </row>
    <row r="31" spans="1:15" ht="9.75" customHeight="1" x14ac:dyDescent="0.2">
      <c r="A31" s="11"/>
      <c r="C31" s="13"/>
      <c r="G31" s="15"/>
    </row>
    <row r="32" spans="1:15" ht="16.5" customHeight="1" x14ac:dyDescent="0.25">
      <c r="A32" s="11"/>
      <c r="B32" s="36" t="s">
        <v>46</v>
      </c>
      <c r="C32" s="80">
        <f>F27-13.92*F25*F24^1.82/F26^4.82</f>
        <v>1.0204013511451173</v>
      </c>
      <c r="D32" s="58" t="s">
        <v>31</v>
      </c>
      <c r="G32" s="15"/>
    </row>
    <row r="33" spans="1:9" ht="9" customHeight="1" x14ac:dyDescent="0.2">
      <c r="A33" s="11"/>
      <c r="C33" s="13"/>
      <c r="G33" s="15"/>
    </row>
    <row r="34" spans="1:9" ht="16.5" customHeight="1" x14ac:dyDescent="0.25">
      <c r="A34" s="11"/>
      <c r="B34" s="34" t="s">
        <v>51</v>
      </c>
      <c r="C34" s="36" t="s">
        <v>52</v>
      </c>
      <c r="G34" s="15"/>
    </row>
    <row r="35" spans="1:9" ht="16.5" hidden="1" customHeight="1" x14ac:dyDescent="0.2">
      <c r="A35" s="11"/>
      <c r="C35" s="13"/>
      <c r="D35" s="59">
        <f>353.677*F24/(F26^2*C32)</f>
        <v>4.8524808345690058</v>
      </c>
      <c r="G35" s="15"/>
    </row>
    <row r="36" spans="1:9" ht="8.25" customHeight="1" x14ac:dyDescent="0.2">
      <c r="A36" s="11"/>
      <c r="C36" s="13"/>
      <c r="D36" s="59"/>
      <c r="G36" s="15"/>
    </row>
    <row r="37" spans="1:9" s="65" customFormat="1" ht="16.5" customHeight="1" thickBot="1" x14ac:dyDescent="0.3">
      <c r="A37" s="60"/>
      <c r="B37" s="61" t="s">
        <v>51</v>
      </c>
      <c r="C37" s="62">
        <f>IF(F26=0," ",IF(F25=0," ",IF(F24=0," ",D35)))</f>
        <v>4.8524808345690058</v>
      </c>
      <c r="D37" s="61" t="s">
        <v>59</v>
      </c>
      <c r="E37" s="63">
        <v>6</v>
      </c>
      <c r="F37" s="61" t="s">
        <v>60</v>
      </c>
      <c r="G37" s="64" t="str">
        <f>IF(C37=" "," ",IF(C37=E37,"UYGUNDUR",IF(C37&lt;E37,"UYGUNDUR","YANLIŞ")))</f>
        <v>UYGUNDUR</v>
      </c>
      <c r="H37" s="64"/>
    </row>
    <row r="38" spans="1:9" ht="16.5" customHeight="1" thickTop="1" x14ac:dyDescent="0.2">
      <c r="A38" s="11"/>
      <c r="C38" s="13"/>
      <c r="G38" s="15"/>
    </row>
    <row r="39" spans="1:9" s="34" customFormat="1" ht="16.5" customHeight="1" x14ac:dyDescent="0.25">
      <c r="A39" s="22">
        <v>3</v>
      </c>
      <c r="B39" s="23" t="s">
        <v>8</v>
      </c>
      <c r="C39" s="24"/>
      <c r="D39" s="23"/>
      <c r="E39" s="71"/>
      <c r="F39" s="23"/>
      <c r="G39" s="81"/>
      <c r="H39" s="23"/>
      <c r="I39" s="82"/>
    </row>
    <row r="40" spans="1:9" ht="12.75" customHeight="1" x14ac:dyDescent="0.2">
      <c r="A40" s="11"/>
      <c r="C40" s="13"/>
      <c r="G40" s="15"/>
    </row>
    <row r="41" spans="1:9" s="34" customFormat="1" ht="16.5" customHeight="1" x14ac:dyDescent="0.25">
      <c r="A41" s="35"/>
      <c r="B41" s="34" t="s">
        <v>13</v>
      </c>
      <c r="E41" s="36" t="s">
        <v>14</v>
      </c>
      <c r="F41" s="41">
        <v>35</v>
      </c>
      <c r="G41" s="34" t="s">
        <v>15</v>
      </c>
      <c r="H41" s="38"/>
    </row>
    <row r="42" spans="1:9" s="34" customFormat="1" ht="16.5" customHeight="1" x14ac:dyDescent="0.25">
      <c r="A42" s="35"/>
      <c r="B42" s="34" t="s">
        <v>18</v>
      </c>
      <c r="E42" s="36" t="s">
        <v>19</v>
      </c>
      <c r="F42" s="41">
        <v>3</v>
      </c>
      <c r="G42" s="34" t="s">
        <v>20</v>
      </c>
      <c r="H42" s="75">
        <f>F42/1000</f>
        <v>3.0000000000000001E-3</v>
      </c>
      <c r="I42" s="34" t="s">
        <v>21</v>
      </c>
    </row>
    <row r="43" spans="1:9" s="34" customFormat="1" ht="16.5" customHeight="1" x14ac:dyDescent="0.25">
      <c r="A43" s="35"/>
      <c r="B43" s="34" t="s">
        <v>24</v>
      </c>
      <c r="E43" s="36" t="s">
        <v>25</v>
      </c>
      <c r="F43" s="41">
        <v>50</v>
      </c>
      <c r="G43" s="34" t="s">
        <v>26</v>
      </c>
      <c r="H43" s="38"/>
    </row>
    <row r="44" spans="1:9" ht="16.5" customHeight="1" x14ac:dyDescent="0.25">
      <c r="A44" s="11"/>
      <c r="B44" s="34" t="s">
        <v>29</v>
      </c>
      <c r="C44" s="34"/>
      <c r="D44" s="34"/>
      <c r="E44" s="36" t="s">
        <v>30</v>
      </c>
      <c r="F44" s="76">
        <f>C32</f>
        <v>1.0204013511451173</v>
      </c>
      <c r="G44" s="34" t="s">
        <v>31</v>
      </c>
      <c r="H44" s="15"/>
    </row>
    <row r="45" spans="1:9" ht="10.5" customHeight="1" x14ac:dyDescent="0.2">
      <c r="A45" s="11"/>
      <c r="C45" s="43"/>
      <c r="G45" s="15"/>
    </row>
    <row r="46" spans="1:9" ht="21" customHeight="1" x14ac:dyDescent="0.35">
      <c r="A46" s="11"/>
      <c r="B46" s="44" t="s">
        <v>64</v>
      </c>
      <c r="C46" s="45"/>
      <c r="E46" s="46" t="s">
        <v>39</v>
      </c>
      <c r="F46" s="77"/>
      <c r="G46" s="78">
        <f>(F44-C49)*1000</f>
        <v>0.17919022215640013</v>
      </c>
      <c r="H46" s="79" t="s">
        <v>40</v>
      </c>
    </row>
    <row r="47" spans="1:9" ht="16.5" hidden="1" customHeight="1" x14ac:dyDescent="0.2">
      <c r="A47" s="53">
        <f>F44^2</f>
        <v>1.0412189174187809</v>
      </c>
      <c r="B47" s="54">
        <f>29160*(F41^1.82/F43^4.82)*H42</f>
        <v>3.6565978046495065E-4</v>
      </c>
      <c r="C47" s="54"/>
      <c r="D47" s="55">
        <f>A47-B47</f>
        <v>1.040853257638316</v>
      </c>
      <c r="E47" s="56">
        <f>D47^0.5</f>
        <v>1.0202221609229609</v>
      </c>
      <c r="G47" s="15"/>
    </row>
    <row r="48" spans="1:9" ht="9.75" customHeight="1" x14ac:dyDescent="0.2">
      <c r="A48" s="11"/>
      <c r="C48" s="13"/>
      <c r="G48" s="15"/>
    </row>
    <row r="49" spans="1:8" ht="16.5" customHeight="1" x14ac:dyDescent="0.25">
      <c r="A49" s="11"/>
      <c r="B49" s="36" t="s">
        <v>46</v>
      </c>
      <c r="C49" s="57">
        <f>IF(F43=0," ",IF(F42=0," ",IF(F41=0," ",E47)))</f>
        <v>1.0202221609229609</v>
      </c>
      <c r="D49" s="58" t="s">
        <v>31</v>
      </c>
      <c r="G49" s="15"/>
    </row>
    <row r="50" spans="1:8" ht="9" customHeight="1" x14ac:dyDescent="0.2">
      <c r="A50" s="11"/>
      <c r="C50" s="13"/>
      <c r="G50" s="15"/>
    </row>
    <row r="51" spans="1:8" ht="16.5" customHeight="1" x14ac:dyDescent="0.25">
      <c r="A51" s="11"/>
      <c r="B51" s="34" t="s">
        <v>51</v>
      </c>
      <c r="C51" s="36" t="s">
        <v>52</v>
      </c>
      <c r="G51" s="15"/>
    </row>
    <row r="52" spans="1:8" ht="16.5" hidden="1" customHeight="1" x14ac:dyDescent="0.2">
      <c r="A52" s="11"/>
      <c r="C52" s="13"/>
      <c r="D52" s="59">
        <f>353.677*F41/(F43^2*C49)</f>
        <v>4.8533331167013305</v>
      </c>
      <c r="G52" s="15"/>
    </row>
    <row r="53" spans="1:8" ht="8.25" customHeight="1" x14ac:dyDescent="0.2">
      <c r="A53" s="11"/>
      <c r="C53" s="13"/>
      <c r="D53" s="59"/>
      <c r="G53" s="15"/>
    </row>
    <row r="54" spans="1:8" s="65" customFormat="1" ht="16.5" customHeight="1" thickBot="1" x14ac:dyDescent="0.3">
      <c r="A54" s="60"/>
      <c r="B54" s="83" t="s">
        <v>51</v>
      </c>
      <c r="C54" s="84">
        <f>IF(F43=0," ",IF(F42=0," ",IF(F41=0," ",D52)))</f>
        <v>4.8533331167013305</v>
      </c>
      <c r="D54" s="83" t="s">
        <v>65</v>
      </c>
      <c r="E54" s="85">
        <v>6</v>
      </c>
      <c r="F54" s="83" t="s">
        <v>60</v>
      </c>
      <c r="G54" s="86" t="str">
        <f>IF(C54=" "," ",IF(C54=E54,"UYGUNDUR",IF(C54&lt;E54,"UYGUNDUR","YANLIŞ")))</f>
        <v>UYGUNDUR</v>
      </c>
      <c r="H54" s="86"/>
    </row>
    <row r="55" spans="1:8" ht="16.5" customHeight="1" thickTop="1" x14ac:dyDescent="0.2"/>
  </sheetData>
  <mergeCells count="2">
    <mergeCell ref="A3:H3"/>
    <mergeCell ref="J3:K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Yaman Engin</dc:creator>
  <cp:lastModifiedBy>Yaman Engin</cp:lastModifiedBy>
  <dcterms:created xsi:type="dcterms:W3CDTF">2020-12-07T09:05:14Z</dcterms:created>
  <dcterms:modified xsi:type="dcterms:W3CDTF">2020-12-07T09:08:08Z</dcterms:modified>
</cp:coreProperties>
</file>